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pivotTables/pivotTable3.xml" ContentType="application/vnd.openxmlformats-officedocument.spreadsheetml.pivot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pivotTables/pivotTable4.xml" ContentType="application/vnd.openxmlformats-officedocument.spreadsheetml.pivotTable+xml"/>
  <Override PartName="/xl/tables/table5.xml" ContentType="application/vnd.openxmlformats-officedocument.spreadsheetml.table+xml"/>
  <Override PartName="/xl/queryTables/queryTable4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KevinWest_1/Documents/Fantasy Football Project Summer 2025/"/>
    </mc:Choice>
  </mc:AlternateContent>
  <xr:revisionPtr revIDLastSave="0" documentId="13_ncr:1_{86419B52-D7C7-3B47-AD2C-3C6E10B86A61}" xr6:coauthVersionLast="47" xr6:coauthVersionMax="47" xr10:uidLastSave="{00000000-0000-0000-0000-000000000000}"/>
  <bookViews>
    <workbookView xWindow="0" yWindow="500" windowWidth="28720" windowHeight="15580" activeTab="8" xr2:uid="{8C857313-D51E-4C2E-9FA0-4168F0E64030}"/>
  </bookViews>
  <sheets>
    <sheet name="RB Final Rankings" sheetId="2" r:id="rId1"/>
    <sheet name="RBs" sheetId="1" r:id="rId2"/>
    <sheet name="WR Final Rankings" sheetId="4" r:id="rId3"/>
    <sheet name="WRs" sheetId="3" r:id="rId4"/>
    <sheet name="TE Final Rankings" sheetId="6" r:id="rId5"/>
    <sheet name="TEs" sheetId="5" r:id="rId6"/>
    <sheet name="QB Final Rankings" sheetId="10" r:id="rId7"/>
    <sheet name="QBs" sheetId="9" r:id="rId8"/>
    <sheet name="Draft Sheet" sheetId="12" r:id="rId9"/>
    <sheet name="Draft Day" sheetId="13" r:id="rId10"/>
  </sheets>
  <definedNames>
    <definedName name="_xlnm._FilterDatabase" localSheetId="9" hidden="1">'Draft Day'!$T$1:$T$98</definedName>
    <definedName name="_xlnm._FilterDatabase" localSheetId="8" hidden="1">'Draft Sheet'!$T$1:$T$191</definedName>
    <definedName name="ExternalData_1" localSheetId="6" hidden="1">'QB Final Rankings'!$A$1:$C$142</definedName>
    <definedName name="ExternalData_1" localSheetId="0" hidden="1">'RB Final Rankings'!$A$1:$C$356</definedName>
    <definedName name="ExternalData_1" localSheetId="4" hidden="1">'TE Final Rankings'!$A$1:$C$150</definedName>
    <definedName name="ExternalData_1" localSheetId="2" hidden="1">'WR Final Rankings'!$A$1:$C$410</definedName>
  </definedNames>
  <calcPr calcId="191029"/>
  <pivotCaches>
    <pivotCache cacheId="0" r:id="rId11"/>
    <pivotCache cacheId="1" r:id="rId12"/>
    <pivotCache cacheId="2" r:id="rId13"/>
    <pivotCache cacheId="3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3" l="1"/>
  <c r="D2" i="13" s="1"/>
  <c r="AN149" i="13"/>
  <c r="AK149" i="13"/>
  <c r="AJ149" i="13"/>
  <c r="W98" i="13"/>
  <c r="AN148" i="13"/>
  <c r="AK148" i="13"/>
  <c r="AJ148" i="13"/>
  <c r="W97" i="13"/>
  <c r="AN147" i="13"/>
  <c r="AK147" i="13"/>
  <c r="AJ147" i="13"/>
  <c r="W96" i="13"/>
  <c r="AN146" i="13"/>
  <c r="AK146" i="13"/>
  <c r="AJ146" i="13"/>
  <c r="W95" i="13"/>
  <c r="AN145" i="13"/>
  <c r="AK145" i="13"/>
  <c r="AJ145" i="13"/>
  <c r="W94" i="13"/>
  <c r="AN144" i="13"/>
  <c r="AK144" i="13"/>
  <c r="AJ144" i="13"/>
  <c r="W93" i="13"/>
  <c r="AN143" i="13"/>
  <c r="AK143" i="13"/>
  <c r="AJ143" i="13"/>
  <c r="W92" i="13"/>
  <c r="AN142" i="13"/>
  <c r="AK142" i="13"/>
  <c r="AJ142" i="13"/>
  <c r="W91" i="13"/>
  <c r="AN141" i="13"/>
  <c r="AK141" i="13"/>
  <c r="AJ141" i="13"/>
  <c r="W90" i="13"/>
  <c r="AN140" i="13"/>
  <c r="AK140" i="13"/>
  <c r="AJ140" i="13"/>
  <c r="W89" i="13"/>
  <c r="AN139" i="13"/>
  <c r="AK139" i="13"/>
  <c r="AJ139" i="13"/>
  <c r="W88" i="13"/>
  <c r="AN138" i="13"/>
  <c r="AK138" i="13"/>
  <c r="AJ138" i="13"/>
  <c r="W87" i="13"/>
  <c r="AN137" i="13"/>
  <c r="AK137" i="13"/>
  <c r="AJ137" i="13"/>
  <c r="W86" i="13"/>
  <c r="AN136" i="13"/>
  <c r="AK136" i="13"/>
  <c r="AJ136" i="13"/>
  <c r="W85" i="13"/>
  <c r="AN135" i="13"/>
  <c r="AK135" i="13"/>
  <c r="AJ135" i="13"/>
  <c r="W84" i="13"/>
  <c r="AN134" i="13"/>
  <c r="AK134" i="13"/>
  <c r="AJ134" i="13"/>
  <c r="W83" i="13"/>
  <c r="AN133" i="13"/>
  <c r="AK133" i="13"/>
  <c r="AJ133" i="13"/>
  <c r="W82" i="13"/>
  <c r="AN132" i="13"/>
  <c r="AK132" i="13"/>
  <c r="AJ132" i="13"/>
  <c r="W81" i="13"/>
  <c r="AN131" i="13"/>
  <c r="AK131" i="13"/>
  <c r="AJ131" i="13"/>
  <c r="W80" i="13"/>
  <c r="AN130" i="13"/>
  <c r="AK130" i="13"/>
  <c r="AJ130" i="13"/>
  <c r="W79" i="13"/>
  <c r="AN129" i="13"/>
  <c r="AK129" i="13"/>
  <c r="AJ129" i="13"/>
  <c r="W78" i="13"/>
  <c r="AN128" i="13"/>
  <c r="AK128" i="13"/>
  <c r="AJ128" i="13"/>
  <c r="W77" i="13"/>
  <c r="AN127" i="13"/>
  <c r="AK127" i="13"/>
  <c r="AJ127" i="13"/>
  <c r="W76" i="13"/>
  <c r="AN126" i="13"/>
  <c r="AK126" i="13"/>
  <c r="AJ126" i="13"/>
  <c r="W75" i="13"/>
  <c r="AN125" i="13"/>
  <c r="AK125" i="13"/>
  <c r="AJ125" i="13"/>
  <c r="W74" i="13"/>
  <c r="AN124" i="13"/>
  <c r="AK124" i="13"/>
  <c r="AJ124" i="13"/>
  <c r="W73" i="13"/>
  <c r="AN123" i="13"/>
  <c r="AK123" i="13"/>
  <c r="AJ123" i="13"/>
  <c r="W72" i="13"/>
  <c r="AN122" i="13"/>
  <c r="AK122" i="13"/>
  <c r="AJ122" i="13"/>
  <c r="W71" i="13"/>
  <c r="AN121" i="13"/>
  <c r="AK121" i="13"/>
  <c r="AJ121" i="13"/>
  <c r="W70" i="13"/>
  <c r="AN120" i="13"/>
  <c r="AK120" i="13"/>
  <c r="AJ120" i="13"/>
  <c r="AN119" i="13"/>
  <c r="AK119" i="13"/>
  <c r="AJ119" i="13"/>
  <c r="W69" i="13"/>
  <c r="AN118" i="13"/>
  <c r="AK118" i="13"/>
  <c r="AJ118" i="13"/>
  <c r="W68" i="13"/>
  <c r="AN117" i="13"/>
  <c r="AK117" i="13"/>
  <c r="AJ117" i="13"/>
  <c r="W67" i="13"/>
  <c r="AN116" i="13"/>
  <c r="AK116" i="13"/>
  <c r="AJ116" i="13"/>
  <c r="AN115" i="13"/>
  <c r="AK115" i="13"/>
  <c r="AJ115" i="13"/>
  <c r="AN114" i="13"/>
  <c r="AK114" i="13"/>
  <c r="AJ114" i="13"/>
  <c r="W66" i="13"/>
  <c r="AN113" i="13"/>
  <c r="AK113" i="13"/>
  <c r="AJ113" i="13"/>
  <c r="W65" i="13"/>
  <c r="AN112" i="13"/>
  <c r="AK112" i="13"/>
  <c r="AJ112" i="13"/>
  <c r="AN111" i="13"/>
  <c r="AK111" i="13"/>
  <c r="AJ111" i="13"/>
  <c r="AN110" i="13"/>
  <c r="AK110" i="13"/>
  <c r="AJ110" i="13"/>
  <c r="W64" i="13"/>
  <c r="AN109" i="13"/>
  <c r="AK109" i="13"/>
  <c r="AJ109" i="13"/>
  <c r="W63" i="13"/>
  <c r="AN108" i="13"/>
  <c r="AK108" i="13"/>
  <c r="AJ108" i="13"/>
  <c r="W62" i="13"/>
  <c r="AN107" i="13"/>
  <c r="AK107" i="13"/>
  <c r="AJ107" i="13"/>
  <c r="W61" i="13"/>
  <c r="AN106" i="13"/>
  <c r="AK106" i="13"/>
  <c r="AJ106" i="13"/>
  <c r="W60" i="13"/>
  <c r="AN105" i="13"/>
  <c r="AK105" i="13"/>
  <c r="AJ105" i="13"/>
  <c r="AN104" i="13"/>
  <c r="AK104" i="13"/>
  <c r="AJ104" i="13"/>
  <c r="AN103" i="13"/>
  <c r="AK103" i="13"/>
  <c r="AJ103" i="13"/>
  <c r="AN102" i="13"/>
  <c r="AK102" i="13"/>
  <c r="AJ102" i="13"/>
  <c r="AN101" i="13"/>
  <c r="AK101" i="13"/>
  <c r="AJ101" i="13"/>
  <c r="AN100" i="13"/>
  <c r="AK100" i="13"/>
  <c r="AJ100" i="13"/>
  <c r="W59" i="13"/>
  <c r="AN99" i="13"/>
  <c r="AK99" i="13"/>
  <c r="AJ99" i="13"/>
  <c r="AN98" i="13"/>
  <c r="AK98" i="13"/>
  <c r="AJ98" i="13"/>
  <c r="W58" i="13"/>
  <c r="AN97" i="13"/>
  <c r="AK97" i="13"/>
  <c r="AJ97" i="13"/>
  <c r="W57" i="13"/>
  <c r="AN96" i="13"/>
  <c r="AK96" i="13"/>
  <c r="AJ96" i="13"/>
  <c r="W56" i="13"/>
  <c r="AN95" i="13"/>
  <c r="AK95" i="13"/>
  <c r="AJ95" i="13"/>
  <c r="AN94" i="13"/>
  <c r="AK94" i="13"/>
  <c r="AJ94" i="13"/>
  <c r="AN93" i="13"/>
  <c r="AK93" i="13"/>
  <c r="AJ93" i="13"/>
  <c r="W55" i="13"/>
  <c r="AN92" i="13"/>
  <c r="AK92" i="13"/>
  <c r="AJ92" i="13"/>
  <c r="AN91" i="13"/>
  <c r="AK91" i="13"/>
  <c r="AJ91" i="13"/>
  <c r="AN90" i="13"/>
  <c r="AK90" i="13"/>
  <c r="AJ90" i="13"/>
  <c r="AN89" i="13"/>
  <c r="AK89" i="13"/>
  <c r="AJ89" i="13"/>
  <c r="AN88" i="13"/>
  <c r="AK88" i="13"/>
  <c r="AJ88" i="13"/>
  <c r="AN87" i="13"/>
  <c r="AK87" i="13"/>
  <c r="AJ87" i="13"/>
  <c r="AN86" i="13"/>
  <c r="AK86" i="13"/>
  <c r="AJ86" i="13"/>
  <c r="AN85" i="13"/>
  <c r="AK85" i="13"/>
  <c r="AJ85" i="13"/>
  <c r="AN84" i="13"/>
  <c r="AK84" i="13"/>
  <c r="AJ84" i="13"/>
  <c r="W54" i="13"/>
  <c r="AN83" i="13"/>
  <c r="AK83" i="13"/>
  <c r="AJ83" i="13"/>
  <c r="AN82" i="13"/>
  <c r="AK82" i="13"/>
  <c r="AJ82" i="13"/>
  <c r="W53" i="13"/>
  <c r="AN81" i="13"/>
  <c r="AK81" i="13"/>
  <c r="AJ81" i="13"/>
  <c r="AN80" i="13"/>
  <c r="AK80" i="13"/>
  <c r="AJ80" i="13"/>
  <c r="AN79" i="13"/>
  <c r="AK79" i="13"/>
  <c r="AJ79" i="13"/>
  <c r="W52" i="13"/>
  <c r="AN78" i="13"/>
  <c r="AK78" i="13"/>
  <c r="AJ78" i="13"/>
  <c r="W51" i="13"/>
  <c r="AN77" i="13"/>
  <c r="AK77" i="13"/>
  <c r="AJ77" i="13"/>
  <c r="AN76" i="13"/>
  <c r="AK76" i="13"/>
  <c r="AJ76" i="13"/>
  <c r="AN75" i="13"/>
  <c r="AK75" i="13"/>
  <c r="AJ75" i="13"/>
  <c r="AN74" i="13"/>
  <c r="AK74" i="13"/>
  <c r="AJ74" i="13"/>
  <c r="W50" i="13"/>
  <c r="AN73" i="13"/>
  <c r="AK73" i="13"/>
  <c r="AJ73" i="13"/>
  <c r="AN72" i="13"/>
  <c r="AK72" i="13"/>
  <c r="AJ72" i="13"/>
  <c r="AN71" i="13"/>
  <c r="AK71" i="13"/>
  <c r="AJ71" i="13"/>
  <c r="AN70" i="13"/>
  <c r="AK70" i="13"/>
  <c r="AJ70" i="13"/>
  <c r="AN69" i="13"/>
  <c r="AK69" i="13"/>
  <c r="AJ69" i="13"/>
  <c r="AN68" i="13"/>
  <c r="AK68" i="13"/>
  <c r="AJ68" i="13"/>
  <c r="AN67" i="13"/>
  <c r="AK67" i="13"/>
  <c r="AJ67" i="13"/>
  <c r="W49" i="13"/>
  <c r="AN66" i="13"/>
  <c r="AK66" i="13"/>
  <c r="AJ66" i="13"/>
  <c r="B66" i="13"/>
  <c r="D66" i="13" s="1"/>
  <c r="AN65" i="13"/>
  <c r="AK65" i="13"/>
  <c r="AJ65" i="13"/>
  <c r="B65" i="13"/>
  <c r="D65" i="13" s="1"/>
  <c r="AN64" i="13"/>
  <c r="AK64" i="13"/>
  <c r="AJ64" i="13"/>
  <c r="B64" i="13"/>
  <c r="D64" i="13" s="1"/>
  <c r="AN63" i="13"/>
  <c r="AK63" i="13"/>
  <c r="AJ63" i="13"/>
  <c r="B63" i="13"/>
  <c r="D63" i="13" s="1"/>
  <c r="AN62" i="13"/>
  <c r="AK62" i="13"/>
  <c r="AJ62" i="13"/>
  <c r="B62" i="13"/>
  <c r="D62" i="13" s="1"/>
  <c r="AN61" i="13"/>
  <c r="AK61" i="13"/>
  <c r="AJ61" i="13"/>
  <c r="B61" i="13"/>
  <c r="D61" i="13" s="1"/>
  <c r="AN60" i="13"/>
  <c r="AK60" i="13"/>
  <c r="AJ60" i="13"/>
  <c r="B60" i="13"/>
  <c r="D60" i="13" s="1"/>
  <c r="AN59" i="13"/>
  <c r="AK59" i="13"/>
  <c r="AJ59" i="13"/>
  <c r="W48" i="13"/>
  <c r="B59" i="13"/>
  <c r="D59" i="13" s="1"/>
  <c r="AN58" i="13"/>
  <c r="AK58" i="13"/>
  <c r="AJ58" i="13"/>
  <c r="W47" i="13"/>
  <c r="B58" i="13"/>
  <c r="D58" i="13" s="1"/>
  <c r="AN57" i="13"/>
  <c r="AK57" i="13"/>
  <c r="AJ57" i="13"/>
  <c r="W46" i="13"/>
  <c r="B57" i="13"/>
  <c r="D57" i="13" s="1"/>
  <c r="AN56" i="13"/>
  <c r="AK56" i="13"/>
  <c r="AJ56" i="13"/>
  <c r="W45" i="13"/>
  <c r="B56" i="13"/>
  <c r="D56" i="13" s="1"/>
  <c r="AN55" i="13"/>
  <c r="AK55" i="13"/>
  <c r="AJ55" i="13"/>
  <c r="B55" i="13"/>
  <c r="D55" i="13" s="1"/>
  <c r="W44" i="13"/>
  <c r="W43" i="13"/>
  <c r="W42" i="13"/>
  <c r="W41" i="13"/>
  <c r="W40" i="13"/>
  <c r="W39" i="13"/>
  <c r="AN54" i="13"/>
  <c r="AK54" i="13"/>
  <c r="AJ54" i="13"/>
  <c r="W38" i="13"/>
  <c r="F54" i="13"/>
  <c r="H54" i="13" s="1"/>
  <c r="B54" i="13"/>
  <c r="D54" i="13" s="1"/>
  <c r="W37" i="13"/>
  <c r="AN53" i="13"/>
  <c r="AK53" i="13"/>
  <c r="AJ53" i="13"/>
  <c r="W36" i="13"/>
  <c r="F53" i="13"/>
  <c r="B53" i="13"/>
  <c r="D53" i="13" s="1"/>
  <c r="AN52" i="13"/>
  <c r="AK52" i="13"/>
  <c r="AJ52" i="13"/>
  <c r="W35" i="13"/>
  <c r="F52" i="13"/>
  <c r="H52" i="13" s="1"/>
  <c r="B52" i="13"/>
  <c r="D52" i="13" s="1"/>
  <c r="AN51" i="13"/>
  <c r="AK51" i="13"/>
  <c r="AJ51" i="13"/>
  <c r="Y34" i="13"/>
  <c r="W34" i="13"/>
  <c r="V34" i="13"/>
  <c r="F51" i="13"/>
  <c r="B51" i="13"/>
  <c r="D51" i="13" s="1"/>
  <c r="Y33" i="13"/>
  <c r="W33" i="13"/>
  <c r="V33" i="13"/>
  <c r="Y32" i="13"/>
  <c r="W32" i="13"/>
  <c r="V32" i="13"/>
  <c r="Y31" i="13"/>
  <c r="W31" i="13"/>
  <c r="V31" i="13"/>
  <c r="AN50" i="13"/>
  <c r="AK50" i="13"/>
  <c r="AJ50" i="13"/>
  <c r="Y30" i="13"/>
  <c r="W30" i="13"/>
  <c r="V30" i="13"/>
  <c r="F50" i="13"/>
  <c r="H50" i="13" s="1"/>
  <c r="B50" i="13"/>
  <c r="D50" i="13" s="1"/>
  <c r="W29" i="13"/>
  <c r="W28" i="13"/>
  <c r="AN49" i="13"/>
  <c r="AK49" i="13"/>
  <c r="AJ49" i="13"/>
  <c r="W27" i="13"/>
  <c r="F49" i="13"/>
  <c r="H49" i="13" s="1"/>
  <c r="B49" i="13"/>
  <c r="D49" i="13" s="1"/>
  <c r="W26" i="13"/>
  <c r="W25" i="13"/>
  <c r="W24" i="13"/>
  <c r="W23" i="13"/>
  <c r="W22" i="13"/>
  <c r="W21" i="13"/>
  <c r="AN48" i="13"/>
  <c r="AK48" i="13"/>
  <c r="AJ48" i="13"/>
  <c r="W20" i="13"/>
  <c r="F48" i="13"/>
  <c r="B48" i="13"/>
  <c r="D48" i="13" s="1"/>
  <c r="AN47" i="13"/>
  <c r="AK47" i="13"/>
  <c r="AJ47" i="13"/>
  <c r="F47" i="13"/>
  <c r="B47" i="13"/>
  <c r="AN46" i="13"/>
  <c r="AK46" i="13"/>
  <c r="AJ46" i="13"/>
  <c r="F46" i="13"/>
  <c r="B46" i="13"/>
  <c r="AN45" i="13"/>
  <c r="AK45" i="13"/>
  <c r="AJ45" i="13"/>
  <c r="W19" i="13"/>
  <c r="F45" i="13"/>
  <c r="B45" i="13"/>
  <c r="AN44" i="13"/>
  <c r="AK44" i="13"/>
  <c r="AJ44" i="13"/>
  <c r="W18" i="13"/>
  <c r="F44" i="13"/>
  <c r="B44" i="13"/>
  <c r="AN43" i="13"/>
  <c r="AK43" i="13"/>
  <c r="AJ43" i="13"/>
  <c r="F43" i="13"/>
  <c r="B43" i="13"/>
  <c r="D43" i="13" s="1"/>
  <c r="AN42" i="13"/>
  <c r="AK42" i="13"/>
  <c r="AJ42" i="13"/>
  <c r="W17" i="13"/>
  <c r="F42" i="13"/>
  <c r="B42" i="13"/>
  <c r="AN41" i="13"/>
  <c r="AK41" i="13"/>
  <c r="AJ41" i="13"/>
  <c r="F41" i="13"/>
  <c r="B41" i="13"/>
  <c r="AN40" i="13"/>
  <c r="AK40" i="13"/>
  <c r="AJ40" i="13"/>
  <c r="W16" i="13"/>
  <c r="F40" i="13"/>
  <c r="B40" i="13"/>
  <c r="D40" i="13" s="1"/>
  <c r="AN39" i="13"/>
  <c r="AK39" i="13"/>
  <c r="AJ39" i="13"/>
  <c r="W15" i="13"/>
  <c r="F39" i="13"/>
  <c r="B39" i="13"/>
  <c r="AN38" i="13"/>
  <c r="AK38" i="13"/>
  <c r="AJ38" i="13"/>
  <c r="W14" i="13"/>
  <c r="F38" i="13"/>
  <c r="B38" i="13"/>
  <c r="AN37" i="13"/>
  <c r="AK37" i="13"/>
  <c r="AJ37" i="13"/>
  <c r="W13" i="13"/>
  <c r="F37" i="13"/>
  <c r="B37" i="13"/>
  <c r="D37" i="13" s="1"/>
  <c r="AN36" i="13"/>
  <c r="AK36" i="13"/>
  <c r="AJ36" i="13"/>
  <c r="W12" i="13"/>
  <c r="F36" i="13"/>
  <c r="B36" i="13"/>
  <c r="W11" i="13"/>
  <c r="W10" i="13"/>
  <c r="AN35" i="13"/>
  <c r="AK35" i="13"/>
  <c r="AJ35" i="13"/>
  <c r="J35" i="13"/>
  <c r="L35" i="13" s="1"/>
  <c r="F35" i="13"/>
  <c r="B35" i="13"/>
  <c r="AN34" i="13"/>
  <c r="AK34" i="13"/>
  <c r="AJ34" i="13"/>
  <c r="J34" i="13"/>
  <c r="L34" i="13" s="1"/>
  <c r="F34" i="13"/>
  <c r="B34" i="13"/>
  <c r="AN33" i="13"/>
  <c r="AK33" i="13"/>
  <c r="AJ33" i="13"/>
  <c r="W9" i="13"/>
  <c r="J33" i="13"/>
  <c r="F33" i="13"/>
  <c r="B33" i="13"/>
  <c r="AN32" i="13"/>
  <c r="AK32" i="13"/>
  <c r="AJ32" i="13"/>
  <c r="W8" i="13"/>
  <c r="J32" i="13"/>
  <c r="L32" i="13" s="1"/>
  <c r="F32" i="13"/>
  <c r="B32" i="13"/>
  <c r="AN31" i="13"/>
  <c r="AK31" i="13"/>
  <c r="AJ31" i="13"/>
  <c r="J31" i="13"/>
  <c r="F31" i="13"/>
  <c r="B31" i="13"/>
  <c r="AN30" i="13"/>
  <c r="AK30" i="13"/>
  <c r="AJ30" i="13"/>
  <c r="W7" i="13"/>
  <c r="J30" i="13"/>
  <c r="F30" i="13"/>
  <c r="B30" i="13"/>
  <c r="AN29" i="13"/>
  <c r="AK29" i="13"/>
  <c r="AJ29" i="13"/>
  <c r="N29" i="13"/>
  <c r="J29" i="13"/>
  <c r="F29" i="13"/>
  <c r="B29" i="13"/>
  <c r="AN28" i="13"/>
  <c r="AK28" i="13"/>
  <c r="AJ28" i="13"/>
  <c r="N28" i="13"/>
  <c r="J28" i="13"/>
  <c r="L28" i="13" s="1"/>
  <c r="F28" i="13"/>
  <c r="B28" i="13"/>
  <c r="W6" i="13"/>
  <c r="AN27" i="13"/>
  <c r="AK27" i="13"/>
  <c r="AJ27" i="13"/>
  <c r="N27" i="13"/>
  <c r="J27" i="13"/>
  <c r="L27" i="13" s="1"/>
  <c r="F27" i="13"/>
  <c r="B27" i="13"/>
  <c r="AN26" i="13"/>
  <c r="AK26" i="13"/>
  <c r="AJ26" i="13"/>
  <c r="N26" i="13"/>
  <c r="J26" i="13"/>
  <c r="L26" i="13" s="1"/>
  <c r="F26" i="13"/>
  <c r="B26" i="13"/>
  <c r="AN25" i="13"/>
  <c r="AK25" i="13"/>
  <c r="AJ25" i="13"/>
  <c r="N25" i="13"/>
  <c r="J25" i="13"/>
  <c r="F25" i="13"/>
  <c r="B25" i="13"/>
  <c r="AN24" i="13"/>
  <c r="AK24" i="13"/>
  <c r="AJ24" i="13"/>
  <c r="W5" i="13"/>
  <c r="N24" i="13"/>
  <c r="J24" i="13"/>
  <c r="F24" i="13"/>
  <c r="B24" i="13"/>
  <c r="AN23" i="13"/>
  <c r="AK23" i="13"/>
  <c r="AJ23" i="13"/>
  <c r="AC23" i="13"/>
  <c r="N23" i="13"/>
  <c r="J23" i="13"/>
  <c r="F23" i="13"/>
  <c r="B23" i="13"/>
  <c r="AN22" i="13"/>
  <c r="AK22" i="13"/>
  <c r="AJ22" i="13"/>
  <c r="W4" i="13"/>
  <c r="N22" i="13"/>
  <c r="J22" i="13"/>
  <c r="F22" i="13"/>
  <c r="B22" i="13"/>
  <c r="AN21" i="13"/>
  <c r="AK21" i="13"/>
  <c r="AJ21" i="13"/>
  <c r="AC21" i="13"/>
  <c r="N21" i="13"/>
  <c r="J21" i="13"/>
  <c r="F21" i="13"/>
  <c r="B21" i="13"/>
  <c r="AN20" i="13"/>
  <c r="AK20" i="13"/>
  <c r="AJ20" i="13"/>
  <c r="N20" i="13"/>
  <c r="J20" i="13"/>
  <c r="L20" i="13" s="1"/>
  <c r="F20" i="13"/>
  <c r="B20" i="13"/>
  <c r="W3" i="13"/>
  <c r="AN19" i="13"/>
  <c r="AK19" i="13"/>
  <c r="AJ19" i="13"/>
  <c r="W2" i="13"/>
  <c r="N19" i="13"/>
  <c r="J19" i="13"/>
  <c r="F19" i="13"/>
  <c r="B19" i="13"/>
  <c r="AN18" i="13"/>
  <c r="AK18" i="13"/>
  <c r="AJ18" i="13"/>
  <c r="AC18" i="13"/>
  <c r="N18" i="13"/>
  <c r="J18" i="13"/>
  <c r="F18" i="13"/>
  <c r="B18" i="13"/>
  <c r="AN17" i="13"/>
  <c r="AK17" i="13"/>
  <c r="AJ17" i="13"/>
  <c r="N17" i="13"/>
  <c r="J17" i="13"/>
  <c r="F17" i="13"/>
  <c r="B17" i="13"/>
  <c r="AN16" i="13"/>
  <c r="AK16" i="13"/>
  <c r="AJ16" i="13"/>
  <c r="N16" i="13"/>
  <c r="J16" i="13"/>
  <c r="F16" i="13"/>
  <c r="B16" i="13"/>
  <c r="AN15" i="13"/>
  <c r="AK15" i="13"/>
  <c r="AJ15" i="13"/>
  <c r="AC15" i="13"/>
  <c r="N15" i="13"/>
  <c r="J15" i="13"/>
  <c r="F15" i="13"/>
  <c r="B15" i="13"/>
  <c r="AN14" i="13"/>
  <c r="AK14" i="13"/>
  <c r="AJ14" i="13"/>
  <c r="N14" i="13"/>
  <c r="J14" i="13"/>
  <c r="F14" i="13"/>
  <c r="B14" i="13"/>
  <c r="AN13" i="13"/>
  <c r="AK13" i="13"/>
  <c r="AJ13" i="13"/>
  <c r="N13" i="13"/>
  <c r="J13" i="13"/>
  <c r="F13" i="13"/>
  <c r="B13" i="13"/>
  <c r="AN12" i="13"/>
  <c r="AK12" i="13"/>
  <c r="AJ12" i="13"/>
  <c r="N12" i="13"/>
  <c r="J12" i="13"/>
  <c r="F12" i="13"/>
  <c r="B12" i="13"/>
  <c r="AN11" i="13"/>
  <c r="AK11" i="13"/>
  <c r="AJ11" i="13"/>
  <c r="N11" i="13"/>
  <c r="J11" i="13"/>
  <c r="F11" i="13"/>
  <c r="B11" i="13"/>
  <c r="AN10" i="13"/>
  <c r="AK10" i="13"/>
  <c r="AJ10" i="13"/>
  <c r="N10" i="13"/>
  <c r="J10" i="13"/>
  <c r="F10" i="13"/>
  <c r="B10" i="13"/>
  <c r="AN9" i="13"/>
  <c r="AK9" i="13"/>
  <c r="AJ9" i="13"/>
  <c r="N9" i="13"/>
  <c r="J9" i="13"/>
  <c r="F9" i="13"/>
  <c r="B9" i="13"/>
  <c r="AN8" i="13"/>
  <c r="AK8" i="13"/>
  <c r="AJ8" i="13"/>
  <c r="N8" i="13"/>
  <c r="J8" i="13"/>
  <c r="F8" i="13"/>
  <c r="B8" i="13"/>
  <c r="AN7" i="13"/>
  <c r="AK7" i="13"/>
  <c r="AJ7" i="13"/>
  <c r="N7" i="13"/>
  <c r="J7" i="13"/>
  <c r="F7" i="13"/>
  <c r="B7" i="13"/>
  <c r="AN6" i="13"/>
  <c r="AK6" i="13"/>
  <c r="AJ6" i="13"/>
  <c r="N6" i="13"/>
  <c r="J6" i="13"/>
  <c r="F6" i="13"/>
  <c r="B6" i="13"/>
  <c r="AN5" i="13"/>
  <c r="AK5" i="13"/>
  <c r="AJ5" i="13"/>
  <c r="N5" i="13"/>
  <c r="J5" i="13"/>
  <c r="F5" i="13"/>
  <c r="B5" i="13"/>
  <c r="AN4" i="13"/>
  <c r="AK4" i="13"/>
  <c r="AJ4" i="13"/>
  <c r="N4" i="13"/>
  <c r="J4" i="13"/>
  <c r="F4" i="13"/>
  <c r="B4" i="13"/>
  <c r="AN3" i="13"/>
  <c r="AK3" i="13"/>
  <c r="AJ3" i="13"/>
  <c r="N3" i="13"/>
  <c r="J3" i="13"/>
  <c r="F3" i="13"/>
  <c r="B3" i="13"/>
  <c r="AN2" i="13"/>
  <c r="AK2" i="13"/>
  <c r="AJ2" i="13"/>
  <c r="AD2" i="13"/>
  <c r="V50" i="13" s="1"/>
  <c r="AC2" i="13"/>
  <c r="V29" i="13" s="1"/>
  <c r="AB2" i="13"/>
  <c r="AA2" i="13"/>
  <c r="N2" i="13"/>
  <c r="J2" i="13"/>
  <c r="F2" i="13"/>
  <c r="Y74" i="12"/>
  <c r="Y75" i="12"/>
  <c r="Y76" i="12"/>
  <c r="Y77" i="12"/>
  <c r="Y78" i="12"/>
  <c r="B3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D45" i="12" s="1"/>
  <c r="B46" i="12"/>
  <c r="B47" i="12"/>
  <c r="B48" i="12"/>
  <c r="D48" i="12" s="1"/>
  <c r="B49" i="12"/>
  <c r="B50" i="12"/>
  <c r="B51" i="12"/>
  <c r="B52" i="12"/>
  <c r="D52" i="12" s="1"/>
  <c r="B53" i="12"/>
  <c r="B54" i="12"/>
  <c r="B55" i="12"/>
  <c r="B56" i="12"/>
  <c r="B57" i="12"/>
  <c r="D57" i="12" s="1"/>
  <c r="B58" i="12"/>
  <c r="D58" i="12" s="1"/>
  <c r="B59" i="12"/>
  <c r="B60" i="12"/>
  <c r="D60" i="12" s="1"/>
  <c r="B61" i="12"/>
  <c r="B62" i="12"/>
  <c r="D62" i="12" s="1"/>
  <c r="B63" i="12"/>
  <c r="D63" i="12" s="1"/>
  <c r="B64" i="12"/>
  <c r="D64" i="12" s="1"/>
  <c r="B65" i="12"/>
  <c r="D65" i="12" s="1"/>
  <c r="B66" i="12"/>
  <c r="D66" i="12" s="1"/>
  <c r="B67" i="12"/>
  <c r="D67" i="12" s="1"/>
  <c r="B68" i="12"/>
  <c r="D68" i="12" s="1"/>
  <c r="B69" i="12"/>
  <c r="D69" i="12" s="1"/>
  <c r="B70" i="12"/>
  <c r="D70" i="12" s="1"/>
  <c r="B71" i="12"/>
  <c r="D71" i="12" s="1"/>
  <c r="B72" i="12"/>
  <c r="D72" i="12" s="1"/>
  <c r="B73" i="12"/>
  <c r="D73" i="12" s="1"/>
  <c r="B74" i="12"/>
  <c r="D74" i="12" s="1"/>
  <c r="B75" i="12"/>
  <c r="D75" i="12" s="1"/>
  <c r="B76" i="12"/>
  <c r="D76" i="12" s="1"/>
  <c r="B77" i="12"/>
  <c r="D77" i="12" s="1"/>
  <c r="B78" i="12"/>
  <c r="D78" i="12" s="1"/>
  <c r="B79" i="12"/>
  <c r="D79" i="12" s="1"/>
  <c r="B80" i="12"/>
  <c r="D80" i="12" s="1"/>
  <c r="B81" i="12"/>
  <c r="D81" i="12" s="1"/>
  <c r="B82" i="12"/>
  <c r="D82" i="12" s="1"/>
  <c r="B83" i="12"/>
  <c r="D83" i="12" s="1"/>
  <c r="B84" i="12"/>
  <c r="D84" i="12" s="1"/>
  <c r="B85" i="12"/>
  <c r="D85" i="12" s="1"/>
  <c r="B86" i="12"/>
  <c r="D86" i="12" s="1"/>
  <c r="B87" i="12"/>
  <c r="B88" i="12"/>
  <c r="D88" i="12" s="1"/>
  <c r="B89" i="12"/>
  <c r="D89" i="12" s="1"/>
  <c r="B90" i="12"/>
  <c r="D90" i="12" s="1"/>
  <c r="B91" i="12"/>
  <c r="D91" i="12" s="1"/>
  <c r="B92" i="12"/>
  <c r="D92" i="12" s="1"/>
  <c r="B93" i="12"/>
  <c r="D93" i="12" s="1"/>
  <c r="B94" i="12"/>
  <c r="D94" i="12" s="1"/>
  <c r="B95" i="12"/>
  <c r="D95" i="12" s="1"/>
  <c r="B96" i="12"/>
  <c r="D96" i="12" s="1"/>
  <c r="B97" i="12"/>
  <c r="D97" i="12" s="1"/>
  <c r="B98" i="12"/>
  <c r="D98" i="12" s="1"/>
  <c r="B99" i="12"/>
  <c r="D99" i="12" s="1"/>
  <c r="B100" i="12"/>
  <c r="D100" i="12" s="1"/>
  <c r="B101" i="12"/>
  <c r="D101" i="12" s="1"/>
  <c r="B102" i="12"/>
  <c r="D102" i="12" s="1"/>
  <c r="B103" i="12"/>
  <c r="D103" i="12" s="1"/>
  <c r="B104" i="12"/>
  <c r="D104" i="12" s="1"/>
  <c r="B105" i="12"/>
  <c r="D105" i="12" s="1"/>
  <c r="B2" i="12"/>
  <c r="F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H65" i="12" s="1"/>
  <c r="F66" i="12"/>
  <c r="H66" i="12" s="1"/>
  <c r="F67" i="12"/>
  <c r="F68" i="12"/>
  <c r="F69" i="12"/>
  <c r="F70" i="12"/>
  <c r="F71" i="12"/>
  <c r="F72" i="12"/>
  <c r="H72" i="12" s="1"/>
  <c r="F73" i="12"/>
  <c r="F74" i="12"/>
  <c r="H74" i="12" s="1"/>
  <c r="F75" i="12"/>
  <c r="H75" i="12" s="1"/>
  <c r="F76" i="12"/>
  <c r="H76" i="12" s="1"/>
  <c r="F77" i="12"/>
  <c r="F78" i="12"/>
  <c r="F79" i="12"/>
  <c r="H79" i="12" s="1"/>
  <c r="F80" i="12"/>
  <c r="H80" i="12" s="1"/>
  <c r="F81" i="12"/>
  <c r="H81" i="12" s="1"/>
  <c r="F82" i="12"/>
  <c r="F83" i="12"/>
  <c r="F84" i="12"/>
  <c r="H84" i="12" s="1"/>
  <c r="F85" i="12"/>
  <c r="H85" i="12" s="1"/>
  <c r="F86" i="12"/>
  <c r="F2" i="12"/>
  <c r="N3" i="12"/>
  <c r="N4" i="12"/>
  <c r="N5" i="12"/>
  <c r="N6" i="12"/>
  <c r="N7" i="12"/>
  <c r="N8" i="12"/>
  <c r="N9" i="12"/>
  <c r="N10" i="12"/>
  <c r="N11" i="12"/>
  <c r="N12" i="12"/>
  <c r="N13" i="12"/>
  <c r="N14" i="12"/>
  <c r="N15" i="12"/>
  <c r="N16" i="12"/>
  <c r="P16" i="12" s="1"/>
  <c r="N17" i="12"/>
  <c r="N18" i="12"/>
  <c r="N19" i="12"/>
  <c r="N20" i="12"/>
  <c r="N21" i="12"/>
  <c r="N22" i="12"/>
  <c r="N23" i="12"/>
  <c r="N24" i="12"/>
  <c r="P24" i="12" s="1"/>
  <c r="N25" i="12"/>
  <c r="N26" i="12"/>
  <c r="N27" i="12"/>
  <c r="N28" i="12"/>
  <c r="N29" i="12"/>
  <c r="N30" i="12"/>
  <c r="N31" i="12"/>
  <c r="N32" i="12"/>
  <c r="N33" i="12"/>
  <c r="N34" i="12"/>
  <c r="N2" i="12"/>
  <c r="J3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L22" i="12" s="1"/>
  <c r="J23" i="12"/>
  <c r="J24" i="12"/>
  <c r="J25" i="12"/>
  <c r="J26" i="12"/>
  <c r="J27" i="12"/>
  <c r="J28" i="12"/>
  <c r="L28" i="12" s="1"/>
  <c r="J29" i="12"/>
  <c r="L29" i="12" s="1"/>
  <c r="J30" i="12"/>
  <c r="L30" i="12" s="1"/>
  <c r="J31" i="12"/>
  <c r="J32" i="12"/>
  <c r="L32" i="12" s="1"/>
  <c r="J33" i="12"/>
  <c r="L33" i="12" s="1"/>
  <c r="J34" i="12"/>
  <c r="J35" i="12"/>
  <c r="J36" i="12"/>
  <c r="J37" i="12"/>
  <c r="L37" i="12" s="1"/>
  <c r="J38" i="12"/>
  <c r="J39" i="12"/>
  <c r="L39" i="12" s="1"/>
  <c r="J40" i="12"/>
  <c r="L40" i="12" s="1"/>
  <c r="AN47" i="12"/>
  <c r="AN48" i="12"/>
  <c r="AN49" i="12"/>
  <c r="AN50" i="12"/>
  <c r="AN51" i="12"/>
  <c r="AN52" i="12"/>
  <c r="AN53" i="12"/>
  <c r="AN54" i="12"/>
  <c r="AN55" i="12"/>
  <c r="AN56" i="12"/>
  <c r="AN57" i="12"/>
  <c r="AN58" i="12"/>
  <c r="AN59" i="12"/>
  <c r="AN60" i="12"/>
  <c r="AN61" i="12"/>
  <c r="AN62" i="12"/>
  <c r="AN63" i="12"/>
  <c r="AN64" i="12"/>
  <c r="AN65" i="12"/>
  <c r="AN66" i="12"/>
  <c r="AN67" i="12"/>
  <c r="AN68" i="12"/>
  <c r="AN69" i="12"/>
  <c r="AN70" i="12"/>
  <c r="AN71" i="12"/>
  <c r="AN72" i="12"/>
  <c r="AN73" i="12"/>
  <c r="AN74" i="12"/>
  <c r="AN75" i="12"/>
  <c r="AN76" i="12"/>
  <c r="AN77" i="12"/>
  <c r="AN78" i="12"/>
  <c r="AN79" i="12"/>
  <c r="AN80" i="12"/>
  <c r="AN81" i="12"/>
  <c r="AN82" i="12"/>
  <c r="AN83" i="12"/>
  <c r="AN84" i="12"/>
  <c r="AN85" i="12"/>
  <c r="AN86" i="12"/>
  <c r="AN87" i="12"/>
  <c r="AN88" i="12"/>
  <c r="AN89" i="12"/>
  <c r="AN90" i="12"/>
  <c r="AN91" i="12"/>
  <c r="AN92" i="12"/>
  <c r="AN93" i="12"/>
  <c r="AN94" i="12"/>
  <c r="AN95" i="12"/>
  <c r="AN96" i="12"/>
  <c r="AN97" i="12"/>
  <c r="AN98" i="12"/>
  <c r="AN99" i="12"/>
  <c r="AN100" i="12"/>
  <c r="AN101" i="12"/>
  <c r="AN102" i="12"/>
  <c r="AN103" i="12"/>
  <c r="AN104" i="12"/>
  <c r="AN105" i="12"/>
  <c r="AN106" i="12"/>
  <c r="AN107" i="12"/>
  <c r="AN108" i="12"/>
  <c r="AN109" i="12"/>
  <c r="AN110" i="12"/>
  <c r="AN111" i="12"/>
  <c r="AN112" i="12"/>
  <c r="AN113" i="12"/>
  <c r="AN114" i="12"/>
  <c r="AN115" i="12"/>
  <c r="AN116" i="12"/>
  <c r="AN117" i="12"/>
  <c r="AN118" i="12"/>
  <c r="AN119" i="12"/>
  <c r="AN120" i="12"/>
  <c r="AN121" i="12"/>
  <c r="AN122" i="12"/>
  <c r="AN123" i="12"/>
  <c r="AN124" i="12"/>
  <c r="AN125" i="12"/>
  <c r="AN126" i="12"/>
  <c r="AN127" i="12"/>
  <c r="AN128" i="12"/>
  <c r="AN129" i="12"/>
  <c r="AN130" i="12"/>
  <c r="AN131" i="12"/>
  <c r="AN132" i="12"/>
  <c r="AN133" i="12"/>
  <c r="AN134" i="12"/>
  <c r="AN135" i="12"/>
  <c r="AN136" i="12"/>
  <c r="AN137" i="12"/>
  <c r="AN138" i="12"/>
  <c r="AN139" i="12"/>
  <c r="AN140" i="12"/>
  <c r="AN141" i="12"/>
  <c r="AN142" i="12"/>
  <c r="AN143" i="12"/>
  <c r="AN144" i="12"/>
  <c r="AN145" i="12"/>
  <c r="AN146" i="12"/>
  <c r="AN147" i="12"/>
  <c r="AN148" i="12"/>
  <c r="AN149" i="12"/>
  <c r="AN150" i="12"/>
  <c r="AN151" i="12"/>
  <c r="AN152" i="12"/>
  <c r="AN153" i="12"/>
  <c r="AN154" i="12"/>
  <c r="AN155" i="12"/>
  <c r="AN156" i="12"/>
  <c r="AN157" i="12"/>
  <c r="AN158" i="12"/>
  <c r="AN159" i="12"/>
  <c r="AN160" i="12"/>
  <c r="AN161" i="12"/>
  <c r="AN162" i="12"/>
  <c r="AN163" i="12"/>
  <c r="AN164" i="12"/>
  <c r="AN165" i="12"/>
  <c r="AN166" i="12"/>
  <c r="AN167" i="12"/>
  <c r="AN168" i="12"/>
  <c r="AN169" i="12"/>
  <c r="AN170" i="12"/>
  <c r="AN171" i="12"/>
  <c r="AN172" i="12"/>
  <c r="AN173" i="12"/>
  <c r="AN174" i="12"/>
  <c r="AN175" i="12"/>
  <c r="AN176" i="12"/>
  <c r="AN177" i="12"/>
  <c r="AN178" i="12"/>
  <c r="AN179" i="12"/>
  <c r="AN180" i="12"/>
  <c r="AN181" i="12"/>
  <c r="AN182" i="12"/>
  <c r="AN183" i="12"/>
  <c r="AN184" i="12"/>
  <c r="AN185" i="12"/>
  <c r="AN186" i="12"/>
  <c r="AN187" i="12"/>
  <c r="AN188" i="12"/>
  <c r="AN189" i="12"/>
  <c r="AN190" i="12"/>
  <c r="AN191" i="12"/>
  <c r="AN26" i="12"/>
  <c r="AN27" i="12"/>
  <c r="AN28" i="12"/>
  <c r="AN29" i="12"/>
  <c r="AN30" i="12"/>
  <c r="AN31" i="12"/>
  <c r="AN32" i="12"/>
  <c r="AN33" i="12"/>
  <c r="AN34" i="12"/>
  <c r="AN35" i="12"/>
  <c r="AN36" i="12"/>
  <c r="AN37" i="12"/>
  <c r="AN38" i="12"/>
  <c r="AN39" i="12"/>
  <c r="AN40" i="12"/>
  <c r="AN41" i="12"/>
  <c r="AN42" i="12"/>
  <c r="AN43" i="12"/>
  <c r="AN44" i="12"/>
  <c r="AN45" i="12"/>
  <c r="AN46" i="12"/>
  <c r="AN24" i="12"/>
  <c r="AN25" i="12"/>
  <c r="AN3" i="12"/>
  <c r="AN4" i="12"/>
  <c r="AN5" i="12"/>
  <c r="AN6" i="12"/>
  <c r="AN7" i="12"/>
  <c r="AN8" i="12"/>
  <c r="AN9" i="12"/>
  <c r="AN10" i="12"/>
  <c r="AN11" i="12"/>
  <c r="AN12" i="12"/>
  <c r="AN13" i="12"/>
  <c r="AN14" i="12"/>
  <c r="AN15" i="12"/>
  <c r="AN16" i="12"/>
  <c r="AN17" i="12"/>
  <c r="AN18" i="12"/>
  <c r="AN19" i="12"/>
  <c r="AN20" i="12"/>
  <c r="AN21" i="12"/>
  <c r="AN22" i="12"/>
  <c r="AN23" i="12"/>
  <c r="AN2" i="12"/>
  <c r="AJ11" i="12"/>
  <c r="AK11" i="12"/>
  <c r="AJ12" i="12"/>
  <c r="AK12" i="12"/>
  <c r="AJ13" i="12"/>
  <c r="AK13" i="12"/>
  <c r="AJ14" i="12"/>
  <c r="AK14" i="12"/>
  <c r="AJ15" i="12"/>
  <c r="AK15" i="12"/>
  <c r="AJ16" i="12"/>
  <c r="AK16" i="12"/>
  <c r="AJ17" i="12"/>
  <c r="AK17" i="12"/>
  <c r="AJ18" i="12"/>
  <c r="AK18" i="12"/>
  <c r="AJ19" i="12"/>
  <c r="AK19" i="12"/>
  <c r="AJ20" i="12"/>
  <c r="AK20" i="12"/>
  <c r="AJ21" i="12"/>
  <c r="AK21" i="12"/>
  <c r="AJ22" i="12"/>
  <c r="AK22" i="12"/>
  <c r="AJ23" i="12"/>
  <c r="AK23" i="12"/>
  <c r="AJ24" i="12"/>
  <c r="AK24" i="12"/>
  <c r="AJ25" i="12"/>
  <c r="AK25" i="12"/>
  <c r="AJ26" i="12"/>
  <c r="AK26" i="12"/>
  <c r="AJ27" i="12"/>
  <c r="AK27" i="12"/>
  <c r="AJ28" i="12"/>
  <c r="AK28" i="12"/>
  <c r="AJ29" i="12"/>
  <c r="AK29" i="12"/>
  <c r="AJ30" i="12"/>
  <c r="AK30" i="12"/>
  <c r="AJ31" i="12"/>
  <c r="AK31" i="12"/>
  <c r="AJ32" i="12"/>
  <c r="AK32" i="12"/>
  <c r="AJ33" i="12"/>
  <c r="AK33" i="12"/>
  <c r="AJ34" i="12"/>
  <c r="AK34" i="12"/>
  <c r="AJ35" i="12"/>
  <c r="AK35" i="12"/>
  <c r="AJ36" i="12"/>
  <c r="AK36" i="12"/>
  <c r="AJ37" i="12"/>
  <c r="AK37" i="12"/>
  <c r="AJ38" i="12"/>
  <c r="AK38" i="12"/>
  <c r="AJ39" i="12"/>
  <c r="AK39" i="12"/>
  <c r="AJ40" i="12"/>
  <c r="AK40" i="12"/>
  <c r="AJ41" i="12"/>
  <c r="AK41" i="12"/>
  <c r="AJ42" i="12"/>
  <c r="AK42" i="12"/>
  <c r="AJ43" i="12"/>
  <c r="AK43" i="12"/>
  <c r="AJ44" i="12"/>
  <c r="AK44" i="12"/>
  <c r="AJ45" i="12"/>
  <c r="AK45" i="12"/>
  <c r="AJ46" i="12"/>
  <c r="AK46" i="12"/>
  <c r="AJ47" i="12"/>
  <c r="AK47" i="12"/>
  <c r="AJ48" i="12"/>
  <c r="AK48" i="12"/>
  <c r="AJ49" i="12"/>
  <c r="AK49" i="12"/>
  <c r="AJ50" i="12"/>
  <c r="AK50" i="12"/>
  <c r="AJ51" i="12"/>
  <c r="AK51" i="12"/>
  <c r="AJ52" i="12"/>
  <c r="AK52" i="12"/>
  <c r="AJ53" i="12"/>
  <c r="AK53" i="12"/>
  <c r="AJ54" i="12"/>
  <c r="AK54" i="12"/>
  <c r="AJ55" i="12"/>
  <c r="AK55" i="12"/>
  <c r="AJ56" i="12"/>
  <c r="AK56" i="12"/>
  <c r="AJ57" i="12"/>
  <c r="AK57" i="12"/>
  <c r="AJ58" i="12"/>
  <c r="AK58" i="12"/>
  <c r="AJ59" i="12"/>
  <c r="AK59" i="12"/>
  <c r="AJ60" i="12"/>
  <c r="AK60" i="12"/>
  <c r="AJ61" i="12"/>
  <c r="AK61" i="12"/>
  <c r="AJ62" i="12"/>
  <c r="AK62" i="12"/>
  <c r="AJ63" i="12"/>
  <c r="AK63" i="12"/>
  <c r="AJ64" i="12"/>
  <c r="AK64" i="12"/>
  <c r="AJ65" i="12"/>
  <c r="AK65" i="12"/>
  <c r="AJ66" i="12"/>
  <c r="AK66" i="12"/>
  <c r="AJ67" i="12"/>
  <c r="AK67" i="12"/>
  <c r="AJ68" i="12"/>
  <c r="AK68" i="12"/>
  <c r="AJ69" i="12"/>
  <c r="AK69" i="12"/>
  <c r="AJ70" i="12"/>
  <c r="AK70" i="12"/>
  <c r="AJ71" i="12"/>
  <c r="AK71" i="12"/>
  <c r="AJ72" i="12"/>
  <c r="AK72" i="12"/>
  <c r="AJ73" i="12"/>
  <c r="AK73" i="12"/>
  <c r="AJ74" i="12"/>
  <c r="AK74" i="12"/>
  <c r="AJ75" i="12"/>
  <c r="AK75" i="12"/>
  <c r="AJ76" i="12"/>
  <c r="AK76" i="12"/>
  <c r="AJ77" i="12"/>
  <c r="AK77" i="12"/>
  <c r="AJ78" i="12"/>
  <c r="AK78" i="12"/>
  <c r="AJ79" i="12"/>
  <c r="AK79" i="12"/>
  <c r="AJ80" i="12"/>
  <c r="AK80" i="12"/>
  <c r="AJ81" i="12"/>
  <c r="AK81" i="12"/>
  <c r="AJ82" i="12"/>
  <c r="AK82" i="12"/>
  <c r="AJ83" i="12"/>
  <c r="AK83" i="12"/>
  <c r="AJ84" i="12"/>
  <c r="AK84" i="12"/>
  <c r="AJ85" i="12"/>
  <c r="AK85" i="12"/>
  <c r="AJ86" i="12"/>
  <c r="AK86" i="12"/>
  <c r="AJ87" i="12"/>
  <c r="AK87" i="12"/>
  <c r="AJ88" i="12"/>
  <c r="AK88" i="12"/>
  <c r="AJ89" i="12"/>
  <c r="AK89" i="12"/>
  <c r="AJ90" i="12"/>
  <c r="AK90" i="12"/>
  <c r="AJ91" i="12"/>
  <c r="AK91" i="12"/>
  <c r="AJ92" i="12"/>
  <c r="AK92" i="12"/>
  <c r="AJ93" i="12"/>
  <c r="AK93" i="12"/>
  <c r="AJ94" i="12"/>
  <c r="AK94" i="12"/>
  <c r="AJ95" i="12"/>
  <c r="AK95" i="12"/>
  <c r="AJ96" i="12"/>
  <c r="AK96" i="12"/>
  <c r="AJ97" i="12"/>
  <c r="AK97" i="12"/>
  <c r="AJ98" i="12"/>
  <c r="AK98" i="12"/>
  <c r="AJ99" i="12"/>
  <c r="AK99" i="12"/>
  <c r="AJ100" i="12"/>
  <c r="AK100" i="12"/>
  <c r="AJ101" i="12"/>
  <c r="AK101" i="12"/>
  <c r="AJ102" i="12"/>
  <c r="AK102" i="12"/>
  <c r="AJ103" i="12"/>
  <c r="AK103" i="12"/>
  <c r="AJ104" i="12"/>
  <c r="AK104" i="12"/>
  <c r="AJ105" i="12"/>
  <c r="AK105" i="12"/>
  <c r="AJ106" i="12"/>
  <c r="AK106" i="12"/>
  <c r="AJ107" i="12"/>
  <c r="AK107" i="12"/>
  <c r="AJ108" i="12"/>
  <c r="AK108" i="12"/>
  <c r="AJ109" i="12"/>
  <c r="AK109" i="12"/>
  <c r="AJ110" i="12"/>
  <c r="AK110" i="12"/>
  <c r="AJ111" i="12"/>
  <c r="AK111" i="12"/>
  <c r="AJ112" i="12"/>
  <c r="AK112" i="12"/>
  <c r="AJ113" i="12"/>
  <c r="AK113" i="12"/>
  <c r="AJ114" i="12"/>
  <c r="AK114" i="12"/>
  <c r="AJ115" i="12"/>
  <c r="AK115" i="12"/>
  <c r="AJ116" i="12"/>
  <c r="AK116" i="12"/>
  <c r="AJ117" i="12"/>
  <c r="AK117" i="12"/>
  <c r="AJ118" i="12"/>
  <c r="AK118" i="12"/>
  <c r="AJ119" i="12"/>
  <c r="AK119" i="12"/>
  <c r="AJ120" i="12"/>
  <c r="AK120" i="12"/>
  <c r="AJ121" i="12"/>
  <c r="AK121" i="12"/>
  <c r="AJ122" i="12"/>
  <c r="AK122" i="12"/>
  <c r="AJ123" i="12"/>
  <c r="AK123" i="12"/>
  <c r="AJ124" i="12"/>
  <c r="AK124" i="12"/>
  <c r="AJ125" i="12"/>
  <c r="AK125" i="12"/>
  <c r="AJ126" i="12"/>
  <c r="AK126" i="12"/>
  <c r="AJ127" i="12"/>
  <c r="AK127" i="12"/>
  <c r="AJ128" i="12"/>
  <c r="AK128" i="12"/>
  <c r="AJ129" i="12"/>
  <c r="AK129" i="12"/>
  <c r="AJ130" i="12"/>
  <c r="AK130" i="12"/>
  <c r="AJ131" i="12"/>
  <c r="AK131" i="12"/>
  <c r="AJ132" i="12"/>
  <c r="AK132" i="12"/>
  <c r="AJ133" i="12"/>
  <c r="AK133" i="12"/>
  <c r="AJ134" i="12"/>
  <c r="AK134" i="12"/>
  <c r="AJ135" i="12"/>
  <c r="AK135" i="12"/>
  <c r="AJ136" i="12"/>
  <c r="AK136" i="12"/>
  <c r="AJ137" i="12"/>
  <c r="AK137" i="12"/>
  <c r="AJ138" i="12"/>
  <c r="AK138" i="12"/>
  <c r="AJ139" i="12"/>
  <c r="AK139" i="12"/>
  <c r="AJ140" i="12"/>
  <c r="AK140" i="12"/>
  <c r="AJ141" i="12"/>
  <c r="AK141" i="12"/>
  <c r="AJ142" i="12"/>
  <c r="AK142" i="12"/>
  <c r="AJ143" i="12"/>
  <c r="AK143" i="12"/>
  <c r="AJ144" i="12"/>
  <c r="AK144" i="12"/>
  <c r="AJ145" i="12"/>
  <c r="AK145" i="12"/>
  <c r="AJ146" i="12"/>
  <c r="AK146" i="12"/>
  <c r="AJ147" i="12"/>
  <c r="AK147" i="12"/>
  <c r="AJ148" i="12"/>
  <c r="AK148" i="12"/>
  <c r="AJ149" i="12"/>
  <c r="AK149" i="12"/>
  <c r="AJ150" i="12"/>
  <c r="AK150" i="12"/>
  <c r="AJ151" i="12"/>
  <c r="AK151" i="12"/>
  <c r="AJ152" i="12"/>
  <c r="AK152" i="12"/>
  <c r="AJ153" i="12"/>
  <c r="AK153" i="12"/>
  <c r="AJ154" i="12"/>
  <c r="AK154" i="12"/>
  <c r="AJ155" i="12"/>
  <c r="AK155" i="12"/>
  <c r="AJ156" i="12"/>
  <c r="AK156" i="12"/>
  <c r="AJ157" i="12"/>
  <c r="AK157" i="12"/>
  <c r="AJ158" i="12"/>
  <c r="AK158" i="12"/>
  <c r="AJ159" i="12"/>
  <c r="AK159" i="12"/>
  <c r="AJ160" i="12"/>
  <c r="AK160" i="12"/>
  <c r="AJ161" i="12"/>
  <c r="AK161" i="12"/>
  <c r="AL161" i="12"/>
  <c r="AJ162" i="12"/>
  <c r="AK162" i="12"/>
  <c r="AJ163" i="12"/>
  <c r="AK163" i="12"/>
  <c r="AJ164" i="12"/>
  <c r="AK164" i="12"/>
  <c r="AJ165" i="12"/>
  <c r="AK165" i="12"/>
  <c r="AL165" i="12" s="1"/>
  <c r="AJ166" i="12"/>
  <c r="AK166" i="12"/>
  <c r="AJ167" i="12"/>
  <c r="AK167" i="12"/>
  <c r="AJ168" i="12"/>
  <c r="AK168" i="12"/>
  <c r="AJ169" i="12"/>
  <c r="AK169" i="12"/>
  <c r="AJ170" i="12"/>
  <c r="AK170" i="12"/>
  <c r="AJ171" i="12"/>
  <c r="AK171" i="12"/>
  <c r="AJ172" i="12"/>
  <c r="AK172" i="12"/>
  <c r="AJ173" i="12"/>
  <c r="AK173" i="12"/>
  <c r="AL173" i="12" s="1"/>
  <c r="AJ174" i="12"/>
  <c r="AK174" i="12"/>
  <c r="AJ175" i="12"/>
  <c r="AK175" i="12"/>
  <c r="AJ176" i="12"/>
  <c r="AK176" i="12"/>
  <c r="AJ177" i="12"/>
  <c r="AK177" i="12"/>
  <c r="AJ178" i="12"/>
  <c r="AK178" i="12"/>
  <c r="AJ179" i="12"/>
  <c r="AK179" i="12"/>
  <c r="AJ180" i="12"/>
  <c r="AK180" i="12"/>
  <c r="AJ181" i="12"/>
  <c r="AK181" i="12"/>
  <c r="AJ182" i="12"/>
  <c r="AK182" i="12"/>
  <c r="AJ183" i="12"/>
  <c r="AK183" i="12"/>
  <c r="AJ184" i="12"/>
  <c r="AK184" i="12"/>
  <c r="AJ185" i="12"/>
  <c r="AK185" i="12"/>
  <c r="AJ186" i="12"/>
  <c r="AK186" i="12"/>
  <c r="AJ187" i="12"/>
  <c r="AK187" i="12"/>
  <c r="AJ188" i="12"/>
  <c r="AK188" i="12"/>
  <c r="AJ189" i="12"/>
  <c r="AK189" i="12"/>
  <c r="AJ190" i="12"/>
  <c r="AK190" i="12"/>
  <c r="AJ191" i="12"/>
  <c r="AK191" i="12"/>
  <c r="AK3" i="12"/>
  <c r="AK4" i="12"/>
  <c r="AK5" i="12"/>
  <c r="AK6" i="12"/>
  <c r="AK7" i="12"/>
  <c r="AK8" i="12"/>
  <c r="AK9" i="12"/>
  <c r="AK10" i="12"/>
  <c r="AJ3" i="12"/>
  <c r="AJ4" i="12"/>
  <c r="AJ5" i="12"/>
  <c r="AJ6" i="12"/>
  <c r="AJ7" i="12"/>
  <c r="AJ8" i="12"/>
  <c r="AJ9" i="12"/>
  <c r="AJ10" i="12"/>
  <c r="AK2" i="12"/>
  <c r="AJ2" i="12"/>
  <c r="AD2" i="12"/>
  <c r="V181" i="12" s="1"/>
  <c r="AC2" i="12"/>
  <c r="V87" i="12" s="1"/>
  <c r="AB2" i="12"/>
  <c r="V185" i="12" s="1"/>
  <c r="AA2" i="12"/>
  <c r="V173" i="12" s="1"/>
  <c r="W191" i="12"/>
  <c r="W190" i="12"/>
  <c r="W189" i="12"/>
  <c r="W188" i="12"/>
  <c r="W187" i="12"/>
  <c r="W186" i="12"/>
  <c r="W185" i="12"/>
  <c r="W184" i="12"/>
  <c r="W181" i="12"/>
  <c r="W183" i="12"/>
  <c r="W182" i="12"/>
  <c r="W180" i="12"/>
  <c r="W179" i="12"/>
  <c r="W178" i="12"/>
  <c r="W177" i="12"/>
  <c r="W176" i="12"/>
  <c r="W175" i="12"/>
  <c r="W174" i="12"/>
  <c r="W173" i="12"/>
  <c r="W172" i="12"/>
  <c r="W171" i="12"/>
  <c r="W170" i="12"/>
  <c r="W169" i="12"/>
  <c r="W168" i="12"/>
  <c r="W167" i="12"/>
  <c r="W166" i="12"/>
  <c r="W165" i="12"/>
  <c r="W164" i="12"/>
  <c r="W163" i="12"/>
  <c r="W162" i="12"/>
  <c r="W161" i="12"/>
  <c r="W160" i="12"/>
  <c r="W158" i="12"/>
  <c r="W157" i="12"/>
  <c r="W159" i="12"/>
  <c r="W154" i="12"/>
  <c r="W153" i="12"/>
  <c r="W156" i="12"/>
  <c r="W155" i="12"/>
  <c r="W150" i="12"/>
  <c r="W149" i="12"/>
  <c r="W152" i="12"/>
  <c r="W151" i="12"/>
  <c r="W147" i="12"/>
  <c r="W148" i="12"/>
  <c r="W145" i="12"/>
  <c r="W146" i="12"/>
  <c r="W144" i="12"/>
  <c r="W143" i="12"/>
  <c r="W142" i="12"/>
  <c r="W141" i="12"/>
  <c r="W139" i="12"/>
  <c r="W140" i="12"/>
  <c r="W138" i="12"/>
  <c r="W137" i="12"/>
  <c r="W136" i="12"/>
  <c r="W135" i="12"/>
  <c r="W134" i="12"/>
  <c r="W133" i="12"/>
  <c r="W132" i="12"/>
  <c r="W131" i="12"/>
  <c r="W130" i="12"/>
  <c r="W129" i="12"/>
  <c r="W128" i="12"/>
  <c r="W127" i="12"/>
  <c r="W126" i="12"/>
  <c r="W124" i="12"/>
  <c r="W125" i="12"/>
  <c r="W123" i="12"/>
  <c r="W122" i="12"/>
  <c r="W121" i="12"/>
  <c r="W120" i="12"/>
  <c r="W119" i="12"/>
  <c r="W115" i="12"/>
  <c r="W118" i="12"/>
  <c r="W117" i="12"/>
  <c r="W116" i="12"/>
  <c r="W114" i="12"/>
  <c r="W113" i="12"/>
  <c r="W112" i="12"/>
  <c r="W111" i="12"/>
  <c r="W110" i="12"/>
  <c r="W109" i="12"/>
  <c r="W107" i="12"/>
  <c r="W108" i="12"/>
  <c r="W106" i="12"/>
  <c r="W104" i="12"/>
  <c r="W105" i="12"/>
  <c r="W103" i="12"/>
  <c r="W102" i="12"/>
  <c r="W101" i="12"/>
  <c r="W100" i="12"/>
  <c r="W99" i="12"/>
  <c r="W98" i="12"/>
  <c r="W97" i="12"/>
  <c r="W96" i="12"/>
  <c r="W95" i="12"/>
  <c r="W93" i="12"/>
  <c r="W94" i="12"/>
  <c r="W92" i="12"/>
  <c r="W91" i="12"/>
  <c r="W90" i="12"/>
  <c r="W89" i="12"/>
  <c r="W88" i="12"/>
  <c r="W87" i="12"/>
  <c r="W85" i="12"/>
  <c r="W86" i="12"/>
  <c r="W83" i="12"/>
  <c r="W84" i="12"/>
  <c r="W82" i="12"/>
  <c r="W79" i="12"/>
  <c r="W81" i="12"/>
  <c r="W80" i="12"/>
  <c r="W66" i="12"/>
  <c r="W78" i="12"/>
  <c r="V78" i="12"/>
  <c r="W77" i="12"/>
  <c r="V77" i="12"/>
  <c r="W76" i="12"/>
  <c r="V76" i="12"/>
  <c r="W75" i="12"/>
  <c r="V75" i="12"/>
  <c r="W74" i="12"/>
  <c r="V74" i="12"/>
  <c r="W65" i="12"/>
  <c r="W71" i="12"/>
  <c r="W73" i="12"/>
  <c r="W72" i="12"/>
  <c r="W70" i="12"/>
  <c r="W69" i="12"/>
  <c r="W68" i="12"/>
  <c r="W67" i="12"/>
  <c r="W64" i="12"/>
  <c r="W63" i="12"/>
  <c r="W62" i="12"/>
  <c r="W61" i="12"/>
  <c r="W60" i="12"/>
  <c r="W59" i="12"/>
  <c r="W58" i="12"/>
  <c r="W57" i="12"/>
  <c r="W56" i="12"/>
  <c r="W55" i="12"/>
  <c r="W54" i="12"/>
  <c r="W53" i="12"/>
  <c r="W52" i="12"/>
  <c r="W48" i="12"/>
  <c r="W51" i="12"/>
  <c r="W50" i="12"/>
  <c r="W49" i="12"/>
  <c r="W45" i="12"/>
  <c r="W44" i="12"/>
  <c r="W47" i="12"/>
  <c r="W46" i="12"/>
  <c r="W43" i="12"/>
  <c r="W42" i="12"/>
  <c r="W41" i="12"/>
  <c r="W40" i="12"/>
  <c r="W39" i="12"/>
  <c r="W38" i="12"/>
  <c r="W37" i="12"/>
  <c r="W36" i="12"/>
  <c r="W35" i="12"/>
  <c r="W32" i="12"/>
  <c r="W34" i="12"/>
  <c r="W33" i="12"/>
  <c r="W31" i="12"/>
  <c r="W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2" i="12"/>
  <c r="W13" i="12"/>
  <c r="W11" i="12"/>
  <c r="W10" i="12"/>
  <c r="W9" i="12"/>
  <c r="W8" i="12"/>
  <c r="W7" i="12"/>
  <c r="W6" i="12"/>
  <c r="W5" i="12"/>
  <c r="W4" i="12"/>
  <c r="W3" i="12"/>
  <c r="W2" i="12"/>
  <c r="H19" i="13" l="1"/>
  <c r="H20" i="13"/>
  <c r="P25" i="13"/>
  <c r="P27" i="13"/>
  <c r="H44" i="13"/>
  <c r="P19" i="13"/>
  <c r="L30" i="13"/>
  <c r="D11" i="13"/>
  <c r="H7" i="13"/>
  <c r="L10" i="13"/>
  <c r="H5" i="13"/>
  <c r="AL72" i="13"/>
  <c r="AL74" i="13"/>
  <c r="AL83" i="13"/>
  <c r="AL87" i="13"/>
  <c r="AL89" i="13"/>
  <c r="AL97" i="13"/>
  <c r="AL131" i="13"/>
  <c r="H8" i="13"/>
  <c r="H9" i="13"/>
  <c r="H11" i="13"/>
  <c r="H12" i="13"/>
  <c r="H15" i="13"/>
  <c r="D27" i="13"/>
  <c r="D28" i="13"/>
  <c r="D30" i="13"/>
  <c r="D38" i="13"/>
  <c r="P22" i="13"/>
  <c r="D41" i="13"/>
  <c r="D24" i="13"/>
  <c r="P21" i="13"/>
  <c r="H27" i="13"/>
  <c r="P24" i="13"/>
  <c r="D35" i="13"/>
  <c r="H37" i="13"/>
  <c r="H48" i="13"/>
  <c r="H29" i="13"/>
  <c r="H13" i="13"/>
  <c r="D3" i="13"/>
  <c r="D4" i="13"/>
  <c r="L4" i="13"/>
  <c r="AL28" i="13"/>
  <c r="AL48" i="13"/>
  <c r="H40" i="13"/>
  <c r="D34" i="13"/>
  <c r="D46" i="13"/>
  <c r="P17" i="13"/>
  <c r="L19" i="13"/>
  <c r="D21" i="13"/>
  <c r="D47" i="13"/>
  <c r="D39" i="13"/>
  <c r="L21" i="13"/>
  <c r="P20" i="13"/>
  <c r="H24" i="13"/>
  <c r="H33" i="13"/>
  <c r="D7" i="13"/>
  <c r="D8" i="13"/>
  <c r="D14" i="13"/>
  <c r="AL32" i="13"/>
  <c r="D44" i="13"/>
  <c r="P14" i="13"/>
  <c r="D32" i="13"/>
  <c r="D31" i="13"/>
  <c r="H42" i="13"/>
  <c r="H46" i="13"/>
  <c r="AL30" i="13"/>
  <c r="H22" i="13"/>
  <c r="D25" i="13"/>
  <c r="D26" i="13"/>
  <c r="D29" i="13"/>
  <c r="D45" i="13"/>
  <c r="L23" i="13"/>
  <c r="H26" i="13"/>
  <c r="H38" i="13"/>
  <c r="AL110" i="13"/>
  <c r="AL126" i="13"/>
  <c r="H53" i="13"/>
  <c r="AL62" i="13"/>
  <c r="AL73" i="13"/>
  <c r="AL75" i="13"/>
  <c r="AL86" i="13"/>
  <c r="AL16" i="13"/>
  <c r="H6" i="13"/>
  <c r="L7" i="13"/>
  <c r="L11" i="13"/>
  <c r="L12" i="13"/>
  <c r="L14" i="13"/>
  <c r="AL22" i="13"/>
  <c r="H35" i="13"/>
  <c r="D36" i="13"/>
  <c r="L3" i="13"/>
  <c r="P10" i="13"/>
  <c r="P13" i="13"/>
  <c r="L16" i="13"/>
  <c r="H34" i="13"/>
  <c r="H36" i="13"/>
  <c r="H43" i="13"/>
  <c r="H47" i="13"/>
  <c r="D9" i="13"/>
  <c r="AL46" i="13"/>
  <c r="H10" i="13"/>
  <c r="D42" i="13"/>
  <c r="AL50" i="13"/>
  <c r="AL133" i="13"/>
  <c r="AL137" i="13"/>
  <c r="AL139" i="13"/>
  <c r="AL145" i="13"/>
  <c r="AL10" i="13"/>
  <c r="P18" i="13"/>
  <c r="D23" i="13"/>
  <c r="H32" i="13"/>
  <c r="L33" i="13"/>
  <c r="H39" i="13"/>
  <c r="AL88" i="13"/>
  <c r="AL90" i="13"/>
  <c r="AL96" i="13"/>
  <c r="AL118" i="13"/>
  <c r="AL64" i="13"/>
  <c r="AL140" i="13"/>
  <c r="AL142" i="13"/>
  <c r="L6" i="13"/>
  <c r="H17" i="13"/>
  <c r="P26" i="13"/>
  <c r="L31" i="13"/>
  <c r="AL34" i="13"/>
  <c r="AL35" i="13"/>
  <c r="AL44" i="13"/>
  <c r="AL76" i="13"/>
  <c r="AL85" i="13"/>
  <c r="AL18" i="13"/>
  <c r="AL19" i="13"/>
  <c r="L18" i="13"/>
  <c r="H51" i="13"/>
  <c r="AL54" i="13"/>
  <c r="AL101" i="13"/>
  <c r="AL107" i="13"/>
  <c r="AL115" i="13"/>
  <c r="AL123" i="13"/>
  <c r="AL129" i="13"/>
  <c r="L5" i="13"/>
  <c r="L15" i="13"/>
  <c r="P28" i="13"/>
  <c r="P29" i="13"/>
  <c r="AL149" i="13"/>
  <c r="L17" i="13"/>
  <c r="H21" i="13"/>
  <c r="AL25" i="13"/>
  <c r="AL27" i="13"/>
  <c r="AL31" i="13"/>
  <c r="AL39" i="13"/>
  <c r="AL52" i="13"/>
  <c r="AL57" i="13"/>
  <c r="AL65" i="13"/>
  <c r="D6" i="13"/>
  <c r="D22" i="13"/>
  <c r="AL66" i="13"/>
  <c r="AL67" i="13"/>
  <c r="AL69" i="13"/>
  <c r="AL71" i="13"/>
  <c r="AL94" i="13"/>
  <c r="AL135" i="13"/>
  <c r="D19" i="13"/>
  <c r="L22" i="13"/>
  <c r="AL59" i="13"/>
  <c r="AL98" i="13"/>
  <c r="AL102" i="13"/>
  <c r="AL112" i="13"/>
  <c r="AL114" i="13"/>
  <c r="AL141" i="13"/>
  <c r="AL143" i="13"/>
  <c r="AL147" i="13"/>
  <c r="AL78" i="13"/>
  <c r="AL81" i="13"/>
  <c r="P7" i="13"/>
  <c r="AL40" i="13"/>
  <c r="AL43" i="13"/>
  <c r="AL120" i="13"/>
  <c r="AL122" i="13"/>
  <c r="AL128" i="13"/>
  <c r="P3" i="13"/>
  <c r="P4" i="13"/>
  <c r="L8" i="13"/>
  <c r="AL29" i="13"/>
  <c r="AL2" i="13"/>
  <c r="AL4" i="13"/>
  <c r="P9" i="13"/>
  <c r="AL12" i="13"/>
  <c r="L25" i="13"/>
  <c r="AL42" i="13"/>
  <c r="P12" i="13"/>
  <c r="AL91" i="13"/>
  <c r="AL134" i="13"/>
  <c r="AL138" i="13"/>
  <c r="AL7" i="13"/>
  <c r="D12" i="13"/>
  <c r="D17" i="13"/>
  <c r="D18" i="13"/>
  <c r="AL23" i="13"/>
  <c r="P6" i="13"/>
  <c r="H28" i="13"/>
  <c r="H30" i="13"/>
  <c r="H31" i="13"/>
  <c r="H41" i="13"/>
  <c r="H45" i="13"/>
  <c r="AL60" i="13"/>
  <c r="AL79" i="13"/>
  <c r="AL82" i="13"/>
  <c r="AL117" i="13"/>
  <c r="AL119" i="13"/>
  <c r="AL121" i="13"/>
  <c r="AL144" i="13"/>
  <c r="AL148" i="13"/>
  <c r="V21" i="13"/>
  <c r="AL56" i="13"/>
  <c r="AL68" i="13"/>
  <c r="AL109" i="13"/>
  <c r="AL111" i="13"/>
  <c r="AL113" i="13"/>
  <c r="AL124" i="13"/>
  <c r="AL146" i="13"/>
  <c r="Y8" i="13"/>
  <c r="Y46" i="13"/>
  <c r="AL63" i="13"/>
  <c r="AL130" i="13"/>
  <c r="AL33" i="13"/>
  <c r="AL6" i="13"/>
  <c r="AL38" i="13"/>
  <c r="L9" i="13"/>
  <c r="AL24" i="13"/>
  <c r="P2" i="13"/>
  <c r="AL3" i="13"/>
  <c r="P8" i="13"/>
  <c r="D13" i="13"/>
  <c r="H16" i="13"/>
  <c r="D20" i="13"/>
  <c r="AL20" i="13"/>
  <c r="D33" i="13"/>
  <c r="AL37" i="13"/>
  <c r="AL45" i="13"/>
  <c r="V26" i="13"/>
  <c r="AL55" i="13"/>
  <c r="AL104" i="13"/>
  <c r="AL106" i="13"/>
  <c r="AL132" i="13"/>
  <c r="AL15" i="13"/>
  <c r="AL17" i="13"/>
  <c r="D16" i="13"/>
  <c r="AL14" i="13"/>
  <c r="H18" i="13"/>
  <c r="H23" i="13"/>
  <c r="AL36" i="13"/>
  <c r="AL49" i="13"/>
  <c r="AL51" i="13"/>
  <c r="AL58" i="13"/>
  <c r="AL80" i="13"/>
  <c r="AL93" i="13"/>
  <c r="AL95" i="13"/>
  <c r="AL108" i="13"/>
  <c r="AL125" i="13"/>
  <c r="AL127" i="13"/>
  <c r="AL136" i="13"/>
  <c r="P5" i="13"/>
  <c r="P11" i="13"/>
  <c r="AL13" i="13"/>
  <c r="V6" i="13"/>
  <c r="AL99" i="13"/>
  <c r="AL9" i="13"/>
  <c r="P15" i="13"/>
  <c r="V3" i="13"/>
  <c r="Y68" i="13"/>
  <c r="H4" i="13"/>
  <c r="AL5" i="13"/>
  <c r="AL8" i="13"/>
  <c r="AL11" i="13"/>
  <c r="L13" i="13"/>
  <c r="H14" i="13"/>
  <c r="D15" i="13"/>
  <c r="P16" i="13"/>
  <c r="P23" i="13"/>
  <c r="L24" i="13"/>
  <c r="H25" i="13"/>
  <c r="AL26" i="13"/>
  <c r="AL41" i="13"/>
  <c r="AL53" i="13"/>
  <c r="AL61" i="13"/>
  <c r="AL103" i="13"/>
  <c r="AL105" i="13"/>
  <c r="V92" i="13"/>
  <c r="V84" i="13"/>
  <c r="V76" i="13"/>
  <c r="V85" i="13"/>
  <c r="V77" i="13"/>
  <c r="V94" i="13"/>
  <c r="V86" i="13"/>
  <c r="V78" i="13"/>
  <c r="V95" i="13"/>
  <c r="V87" i="13"/>
  <c r="V71" i="13"/>
  <c r="V58" i="13"/>
  <c r="V72" i="13"/>
  <c r="V61" i="13"/>
  <c r="V90" i="13"/>
  <c r="V91" i="13"/>
  <c r="V83" i="13"/>
  <c r="V75" i="13"/>
  <c r="L2" i="13"/>
  <c r="Y14" i="13"/>
  <c r="V24" i="13"/>
  <c r="V4" i="13"/>
  <c r="V5" i="13"/>
  <c r="Y9" i="13"/>
  <c r="V11" i="13"/>
  <c r="Y16" i="13"/>
  <c r="Y19" i="13"/>
  <c r="Y23" i="13"/>
  <c r="V25" i="13"/>
  <c r="Y52" i="13"/>
  <c r="V54" i="13"/>
  <c r="V59" i="13"/>
  <c r="Y5" i="13"/>
  <c r="V10" i="13"/>
  <c r="Y94" i="13"/>
  <c r="Y86" i="13"/>
  <c r="Y78" i="13"/>
  <c r="Y95" i="13"/>
  <c r="Y87" i="13"/>
  <c r="Y71" i="13"/>
  <c r="Y72" i="13"/>
  <c r="Y89" i="13"/>
  <c r="Y81" i="13"/>
  <c r="Y62" i="13"/>
  <c r="Y59" i="13"/>
  <c r="Y90" i="13"/>
  <c r="Y91" i="13"/>
  <c r="Y92" i="13"/>
  <c r="Y84" i="13"/>
  <c r="Y76" i="13"/>
  <c r="Y85" i="13"/>
  <c r="Y77" i="13"/>
  <c r="D5" i="13"/>
  <c r="H2" i="13"/>
  <c r="V69" i="13"/>
  <c r="V79" i="13"/>
  <c r="V66" i="13"/>
  <c r="V60" i="13"/>
  <c r="V80" i="13"/>
  <c r="V82" i="13"/>
  <c r="V74" i="13"/>
  <c r="V67" i="13"/>
  <c r="V63" i="13"/>
  <c r="L29" i="13"/>
  <c r="V20" i="13"/>
  <c r="Y24" i="13"/>
  <c r="V28" i="13"/>
  <c r="V45" i="13"/>
  <c r="V46" i="13"/>
  <c r="Y48" i="13"/>
  <c r="V56" i="13"/>
  <c r="V62" i="13"/>
  <c r="Y83" i="13"/>
  <c r="Y25" i="13"/>
  <c r="V43" i="13"/>
  <c r="V64" i="13"/>
  <c r="V65" i="13"/>
  <c r="V73" i="13"/>
  <c r="AL47" i="13"/>
  <c r="V27" i="13"/>
  <c r="Y28" i="13"/>
  <c r="Y44" i="13"/>
  <c r="AL70" i="13"/>
  <c r="AL84" i="13"/>
  <c r="Y56" i="13"/>
  <c r="AL100" i="13"/>
  <c r="V68" i="13"/>
  <c r="V70" i="13"/>
  <c r="Y11" i="13"/>
  <c r="V47" i="13"/>
  <c r="V15" i="13"/>
  <c r="V17" i="13"/>
  <c r="V8" i="13"/>
  <c r="V42" i="13"/>
  <c r="V18" i="13"/>
  <c r="V7" i="13"/>
  <c r="D10" i="13"/>
  <c r="V2" i="13"/>
  <c r="Y57" i="13"/>
  <c r="Y50" i="13"/>
  <c r="Y49" i="13"/>
  <c r="Y26" i="13"/>
  <c r="Y96" i="13"/>
  <c r="Y88" i="13"/>
  <c r="Y97" i="13"/>
  <c r="Y54" i="13"/>
  <c r="Y98" i="13"/>
  <c r="Y55" i="13"/>
  <c r="Y51" i="13"/>
  <c r="Y38" i="13"/>
  <c r="Y13" i="13"/>
  <c r="Y35" i="13"/>
  <c r="Y93" i="13"/>
  <c r="V35" i="13"/>
  <c r="V93" i="13"/>
  <c r="V53" i="13"/>
  <c r="V96" i="13"/>
  <c r="V88" i="13"/>
  <c r="V44" i="13"/>
  <c r="V36" i="13"/>
  <c r="V22" i="13"/>
  <c r="V97" i="13"/>
  <c r="V98" i="13"/>
  <c r="V55" i="13"/>
  <c r="V51" i="13"/>
  <c r="V38" i="13"/>
  <c r="V13" i="13"/>
  <c r="H3" i="13"/>
  <c r="Y3" i="13"/>
  <c r="Y6" i="13"/>
  <c r="V12" i="13"/>
  <c r="Y21" i="13"/>
  <c r="Y36" i="13"/>
  <c r="V37" i="13"/>
  <c r="Y43" i="13"/>
  <c r="Y61" i="13"/>
  <c r="Y64" i="13"/>
  <c r="Y75" i="13"/>
  <c r="V89" i="13"/>
  <c r="Y27" i="13"/>
  <c r="V39" i="13"/>
  <c r="V40" i="13"/>
  <c r="V41" i="13"/>
  <c r="AL116" i="13"/>
  <c r="Y45" i="13"/>
  <c r="Y40" i="13"/>
  <c r="Y29" i="13"/>
  <c r="Y20" i="13"/>
  <c r="Y10" i="13"/>
  <c r="Y4" i="13"/>
  <c r="Y42" i="13"/>
  <c r="Y18" i="13"/>
  <c r="Y7" i="13"/>
  <c r="Y47" i="13"/>
  <c r="Y15" i="13"/>
  <c r="Y2" i="13"/>
  <c r="V14" i="13"/>
  <c r="Y17" i="13"/>
  <c r="Y70" i="13"/>
  <c r="Y65" i="13"/>
  <c r="Y79" i="13"/>
  <c r="Y66" i="13"/>
  <c r="Y60" i="13"/>
  <c r="Y80" i="13"/>
  <c r="Y73" i="13"/>
  <c r="Y82" i="13"/>
  <c r="Y74" i="13"/>
  <c r="Y67" i="13"/>
  <c r="Y63" i="13"/>
  <c r="Y69" i="13"/>
  <c r="AL21" i="13"/>
  <c r="V9" i="13"/>
  <c r="Y12" i="13"/>
  <c r="V16" i="13"/>
  <c r="V19" i="13"/>
  <c r="Y22" i="13"/>
  <c r="V23" i="13"/>
  <c r="Y37" i="13"/>
  <c r="V52" i="13"/>
  <c r="Y53" i="13"/>
  <c r="Y58" i="13"/>
  <c r="Y39" i="13"/>
  <c r="Y41" i="13"/>
  <c r="V48" i="13"/>
  <c r="V49" i="13"/>
  <c r="AL77" i="13"/>
  <c r="AL92" i="13"/>
  <c r="V57" i="13"/>
  <c r="V81" i="13"/>
  <c r="AL191" i="12"/>
  <c r="L23" i="12"/>
  <c r="L15" i="12"/>
  <c r="L7" i="12"/>
  <c r="H77" i="12"/>
  <c r="H53" i="12"/>
  <c r="H45" i="12"/>
  <c r="H37" i="12"/>
  <c r="H13" i="12"/>
  <c r="AL86" i="12"/>
  <c r="P22" i="12"/>
  <c r="H83" i="12"/>
  <c r="H43" i="12"/>
  <c r="H19" i="12"/>
  <c r="P32" i="12"/>
  <c r="H29" i="12"/>
  <c r="H21" i="12"/>
  <c r="H5" i="12"/>
  <c r="D61" i="12"/>
  <c r="D37" i="12"/>
  <c r="D29" i="12"/>
  <c r="D21" i="12"/>
  <c r="D13" i="12"/>
  <c r="D5" i="12"/>
  <c r="L14" i="12"/>
  <c r="L6" i="12"/>
  <c r="P31" i="12"/>
  <c r="P23" i="12"/>
  <c r="P15" i="12"/>
  <c r="P7" i="12"/>
  <c r="H68" i="12"/>
  <c r="H60" i="12"/>
  <c r="H52" i="12"/>
  <c r="H28" i="12"/>
  <c r="H20" i="12"/>
  <c r="H12" i="12"/>
  <c r="H4" i="12"/>
  <c r="D4" i="12"/>
  <c r="H67" i="12"/>
  <c r="H59" i="12"/>
  <c r="H35" i="12"/>
  <c r="D51" i="12"/>
  <c r="L5" i="12"/>
  <c r="AL145" i="12"/>
  <c r="AL141" i="12"/>
  <c r="AL137" i="12"/>
  <c r="L20" i="12"/>
  <c r="L12" i="12"/>
  <c r="P21" i="12"/>
  <c r="P5" i="12"/>
  <c r="H58" i="12"/>
  <c r="H10" i="12"/>
  <c r="Y10" i="12"/>
  <c r="H69" i="12"/>
  <c r="P30" i="12"/>
  <c r="P6" i="12"/>
  <c r="H61" i="12"/>
  <c r="D53" i="12"/>
  <c r="D44" i="12"/>
  <c r="D36" i="12"/>
  <c r="D28" i="12"/>
  <c r="D20" i="12"/>
  <c r="D12" i="12"/>
  <c r="L13" i="12"/>
  <c r="H27" i="12"/>
  <c r="H11" i="12"/>
  <c r="H3" i="12"/>
  <c r="D59" i="12"/>
  <c r="D43" i="12"/>
  <c r="D35" i="12"/>
  <c r="D27" i="12"/>
  <c r="D19" i="12"/>
  <c r="D11" i="12"/>
  <c r="D3" i="12"/>
  <c r="L31" i="12"/>
  <c r="P8" i="12"/>
  <c r="H36" i="12"/>
  <c r="P13" i="12"/>
  <c r="H34" i="12"/>
  <c r="D50" i="12"/>
  <c r="D42" i="12"/>
  <c r="D34" i="12"/>
  <c r="D26" i="12"/>
  <c r="D18" i="12"/>
  <c r="D10" i="12"/>
  <c r="L38" i="12"/>
  <c r="L36" i="12"/>
  <c r="P29" i="12"/>
  <c r="H26" i="12"/>
  <c r="L35" i="12"/>
  <c r="L27" i="12"/>
  <c r="L19" i="12"/>
  <c r="L11" i="12"/>
  <c r="L3" i="12"/>
  <c r="P28" i="12"/>
  <c r="P20" i="12"/>
  <c r="P12" i="12"/>
  <c r="P4" i="12"/>
  <c r="H73" i="12"/>
  <c r="H57" i="12"/>
  <c r="H49" i="12"/>
  <c r="H41" i="12"/>
  <c r="H33" i="12"/>
  <c r="H25" i="12"/>
  <c r="H17" i="12"/>
  <c r="H9" i="12"/>
  <c r="D49" i="12"/>
  <c r="D41" i="12"/>
  <c r="D33" i="12"/>
  <c r="D25" i="12"/>
  <c r="D17" i="12"/>
  <c r="D9" i="12"/>
  <c r="L4" i="12"/>
  <c r="H42" i="12"/>
  <c r="L34" i="12"/>
  <c r="L26" i="12"/>
  <c r="L18" i="12"/>
  <c r="L10" i="12"/>
  <c r="Y18" i="12"/>
  <c r="P27" i="12"/>
  <c r="P19" i="12"/>
  <c r="P11" i="12"/>
  <c r="P3" i="12"/>
  <c r="H64" i="12"/>
  <c r="H56" i="12"/>
  <c r="H48" i="12"/>
  <c r="H40" i="12"/>
  <c r="H32" i="12"/>
  <c r="H24" i="12"/>
  <c r="H16" i="12"/>
  <c r="H8" i="12"/>
  <c r="D56" i="12"/>
  <c r="D40" i="12"/>
  <c r="D32" i="12"/>
  <c r="D24" i="12"/>
  <c r="D16" i="12"/>
  <c r="D8" i="12"/>
  <c r="L21" i="12"/>
  <c r="H51" i="12"/>
  <c r="H18" i="12"/>
  <c r="L25" i="12"/>
  <c r="L17" i="12"/>
  <c r="L9" i="12"/>
  <c r="P34" i="12"/>
  <c r="P26" i="12"/>
  <c r="P18" i="12"/>
  <c r="P10" i="12"/>
  <c r="Y114" i="12"/>
  <c r="H71" i="12"/>
  <c r="H63" i="12"/>
  <c r="H55" i="12"/>
  <c r="H47" i="12"/>
  <c r="H39" i="12"/>
  <c r="H31" i="12"/>
  <c r="H23" i="12"/>
  <c r="H15" i="12"/>
  <c r="H7" i="12"/>
  <c r="D87" i="12"/>
  <c r="D55" i="12"/>
  <c r="D47" i="12"/>
  <c r="D39" i="12"/>
  <c r="D31" i="12"/>
  <c r="D23" i="12"/>
  <c r="D15" i="12"/>
  <c r="D7" i="12"/>
  <c r="H44" i="12"/>
  <c r="P14" i="12"/>
  <c r="H82" i="12"/>
  <c r="H50" i="12"/>
  <c r="L24" i="12"/>
  <c r="L16" i="12"/>
  <c r="L8" i="12"/>
  <c r="P33" i="12"/>
  <c r="P25" i="12"/>
  <c r="P17" i="12"/>
  <c r="P9" i="12"/>
  <c r="H86" i="12"/>
  <c r="H78" i="12"/>
  <c r="H70" i="12"/>
  <c r="H62" i="12"/>
  <c r="H54" i="12"/>
  <c r="H46" i="12"/>
  <c r="H38" i="12"/>
  <c r="H30" i="12"/>
  <c r="H22" i="12"/>
  <c r="H14" i="12"/>
  <c r="H6" i="12"/>
  <c r="D54" i="12"/>
  <c r="D46" i="12"/>
  <c r="D38" i="12"/>
  <c r="D30" i="12"/>
  <c r="D22" i="12"/>
  <c r="D14" i="12"/>
  <c r="D6" i="12"/>
  <c r="AL156" i="12"/>
  <c r="AL152" i="12"/>
  <c r="AL140" i="12"/>
  <c r="AL76" i="12"/>
  <c r="Y185" i="12"/>
  <c r="Y177" i="12"/>
  <c r="Y169" i="12"/>
  <c r="Y161" i="12"/>
  <c r="Y153" i="12"/>
  <c r="Y145" i="12"/>
  <c r="Y137" i="12"/>
  <c r="Y129" i="12"/>
  <c r="Y121" i="12"/>
  <c r="Y113" i="12"/>
  <c r="Y105" i="12"/>
  <c r="Y89" i="12"/>
  <c r="Y81" i="12"/>
  <c r="Y65" i="12"/>
  <c r="Y49" i="12"/>
  <c r="Y33" i="12"/>
  <c r="Y25" i="12"/>
  <c r="Y17" i="12"/>
  <c r="Y9" i="12"/>
  <c r="Y184" i="12"/>
  <c r="Y176" i="12"/>
  <c r="Y168" i="12"/>
  <c r="Y160" i="12"/>
  <c r="Y152" i="12"/>
  <c r="Y144" i="12"/>
  <c r="Y136" i="12"/>
  <c r="Y128" i="12"/>
  <c r="Y120" i="12"/>
  <c r="Y112" i="12"/>
  <c r="Y104" i="12"/>
  <c r="Y96" i="12"/>
  <c r="Y88" i="12"/>
  <c r="Y80" i="12"/>
  <c r="Y56" i="12"/>
  <c r="Y48" i="12"/>
  <c r="Y40" i="12"/>
  <c r="Y32" i="12"/>
  <c r="Y16" i="12"/>
  <c r="AL99" i="12"/>
  <c r="Y191" i="12"/>
  <c r="Y183" i="12"/>
  <c r="Y175" i="12"/>
  <c r="Y167" i="12"/>
  <c r="Y159" i="12"/>
  <c r="Y151" i="12"/>
  <c r="Y143" i="12"/>
  <c r="Y135" i="12"/>
  <c r="Y127" i="12"/>
  <c r="Y119" i="12"/>
  <c r="Y111" i="12"/>
  <c r="Y103" i="12"/>
  <c r="Y79" i="12"/>
  <c r="Y71" i="12"/>
  <c r="Y63" i="12"/>
  <c r="Y55" i="12"/>
  <c r="Y39" i="12"/>
  <c r="Y31" i="12"/>
  <c r="Y23" i="12"/>
  <c r="Y15" i="12"/>
  <c r="Y7" i="12"/>
  <c r="Y190" i="12"/>
  <c r="Y182" i="12"/>
  <c r="Y174" i="12"/>
  <c r="Y166" i="12"/>
  <c r="Y158" i="12"/>
  <c r="Y150" i="12"/>
  <c r="Y142" i="12"/>
  <c r="Y134" i="12"/>
  <c r="Y126" i="12"/>
  <c r="Y118" i="12"/>
  <c r="Y110" i="12"/>
  <c r="Y102" i="12"/>
  <c r="Y94" i="12"/>
  <c r="Y70" i="12"/>
  <c r="Y30" i="12"/>
  <c r="Y22" i="12"/>
  <c r="Y14" i="12"/>
  <c r="Y6" i="12"/>
  <c r="Y189" i="12"/>
  <c r="Y181" i="12"/>
  <c r="Y173" i="12"/>
  <c r="Y165" i="12"/>
  <c r="Y157" i="12"/>
  <c r="Y149" i="12"/>
  <c r="Y141" i="12"/>
  <c r="Y133" i="12"/>
  <c r="Y125" i="12"/>
  <c r="Y117" i="12"/>
  <c r="Y109" i="12"/>
  <c r="Y101" i="12"/>
  <c r="Y93" i="12"/>
  <c r="Y85" i="12"/>
  <c r="Y69" i="12"/>
  <c r="Y61" i="12"/>
  <c r="Y45" i="12"/>
  <c r="Y29" i="12"/>
  <c r="Y13" i="12"/>
  <c r="Y5" i="12"/>
  <c r="D2" i="12"/>
  <c r="H2" i="12"/>
  <c r="Y188" i="12"/>
  <c r="Y180" i="12"/>
  <c r="Y172" i="12"/>
  <c r="Y164" i="12"/>
  <c r="Y156" i="12"/>
  <c r="Y148" i="12"/>
  <c r="Y140" i="12"/>
  <c r="Y132" i="12"/>
  <c r="Y124" i="12"/>
  <c r="Y116" i="12"/>
  <c r="Y108" i="12"/>
  <c r="Y100" i="12"/>
  <c r="Y68" i="12"/>
  <c r="Y52" i="12"/>
  <c r="Y44" i="12"/>
  <c r="Y36" i="12"/>
  <c r="Y28" i="12"/>
  <c r="Y12" i="12"/>
  <c r="Y4" i="12"/>
  <c r="P2" i="12"/>
  <c r="Y187" i="12"/>
  <c r="Y179" i="12"/>
  <c r="Y171" i="12"/>
  <c r="Y163" i="12"/>
  <c r="Y155" i="12"/>
  <c r="Y147" i="12"/>
  <c r="Y139" i="12"/>
  <c r="Y131" i="12"/>
  <c r="Y123" i="12"/>
  <c r="Y115" i="12"/>
  <c r="Y107" i="12"/>
  <c r="Y99" i="12"/>
  <c r="Y83" i="12"/>
  <c r="Y67" i="12"/>
  <c r="Y59" i="12"/>
  <c r="Y43" i="12"/>
  <c r="Y27" i="12"/>
  <c r="Y19" i="12"/>
  <c r="Y11" i="12"/>
  <c r="Y186" i="12"/>
  <c r="Y178" i="12"/>
  <c r="Y170" i="12"/>
  <c r="Y162" i="12"/>
  <c r="Y154" i="12"/>
  <c r="Y146" i="12"/>
  <c r="Y138" i="12"/>
  <c r="Y130" i="12"/>
  <c r="Y122" i="12"/>
  <c r="Y106" i="12"/>
  <c r="Y90" i="12"/>
  <c r="Y82" i="12"/>
  <c r="Y66" i="12"/>
  <c r="Y58" i="12"/>
  <c r="Y50" i="12"/>
  <c r="Y42" i="12"/>
  <c r="Y34" i="12"/>
  <c r="V28" i="12"/>
  <c r="V68" i="12"/>
  <c r="AL88" i="12"/>
  <c r="V47" i="12"/>
  <c r="V33" i="12"/>
  <c r="AL68" i="12"/>
  <c r="AL64" i="12"/>
  <c r="AL60" i="12"/>
  <c r="AL56" i="12"/>
  <c r="AL48" i="12"/>
  <c r="AL188" i="12"/>
  <c r="AL89" i="12"/>
  <c r="AL187" i="12"/>
  <c r="AL179" i="12"/>
  <c r="AL118" i="12"/>
  <c r="AL114" i="12"/>
  <c r="AL106" i="12"/>
  <c r="AL102" i="12"/>
  <c r="AL67" i="12"/>
  <c r="AL59" i="12"/>
  <c r="AL31" i="12"/>
  <c r="AL190" i="12"/>
  <c r="AL146" i="12"/>
  <c r="AL142" i="12"/>
  <c r="AL138" i="12"/>
  <c r="AL134" i="12"/>
  <c r="AL130" i="12"/>
  <c r="AL95" i="12"/>
  <c r="AL184" i="12"/>
  <c r="AL176" i="12"/>
  <c r="AL168" i="12"/>
  <c r="AL164" i="12"/>
  <c r="AL108" i="12"/>
  <c r="AL33" i="12"/>
  <c r="V54" i="12"/>
  <c r="V62" i="12"/>
  <c r="AL98" i="12"/>
  <c r="AL74" i="12"/>
  <c r="AL70" i="12"/>
  <c r="V20" i="12"/>
  <c r="V41" i="12"/>
  <c r="V51" i="12"/>
  <c r="AL159" i="12"/>
  <c r="AL135" i="12"/>
  <c r="AL131" i="12"/>
  <c r="AL127" i="12"/>
  <c r="AL104" i="12"/>
  <c r="AL30" i="12"/>
  <c r="AL22" i="12"/>
  <c r="AL92" i="12"/>
  <c r="AL73" i="12"/>
  <c r="AL57" i="12"/>
  <c r="AL45" i="12"/>
  <c r="AL35" i="12"/>
  <c r="V135" i="12"/>
  <c r="AL115" i="12"/>
  <c r="AL111" i="12"/>
  <c r="AL66" i="12"/>
  <c r="AL62" i="12"/>
  <c r="AL50" i="12"/>
  <c r="AL46" i="12"/>
  <c r="AL42" i="12"/>
  <c r="AL34" i="12"/>
  <c r="AL27" i="12"/>
  <c r="V32" i="12"/>
  <c r="V58" i="12"/>
  <c r="AL18" i="12"/>
  <c r="V29" i="12"/>
  <c r="V44" i="12"/>
  <c r="V45" i="12"/>
  <c r="V79" i="12"/>
  <c r="V93" i="12"/>
  <c r="V88" i="12"/>
  <c r="V65" i="12"/>
  <c r="V186" i="12"/>
  <c r="AL36" i="12"/>
  <c r="V83" i="12"/>
  <c r="V48" i="12"/>
  <c r="V16" i="12"/>
  <c r="V42" i="12"/>
  <c r="V107" i="12"/>
  <c r="V59" i="12"/>
  <c r="V12" i="12"/>
  <c r="V96" i="12"/>
  <c r="V115" i="12"/>
  <c r="V139" i="12"/>
  <c r="AL175" i="12"/>
  <c r="AL171" i="12"/>
  <c r="AL167" i="12"/>
  <c r="AL132" i="12"/>
  <c r="AL105" i="12"/>
  <c r="AL101" i="12"/>
  <c r="AL71" i="12"/>
  <c r="AL24" i="12"/>
  <c r="AL12" i="12"/>
  <c r="AL153" i="12"/>
  <c r="AL79" i="12"/>
  <c r="AL65" i="12"/>
  <c r="AL61" i="12"/>
  <c r="AL15" i="12"/>
  <c r="AL11" i="12"/>
  <c r="V154" i="12"/>
  <c r="AL90" i="12"/>
  <c r="V121" i="12"/>
  <c r="V189" i="12"/>
  <c r="AL189" i="12"/>
  <c r="AL178" i="12"/>
  <c r="AL174" i="12"/>
  <c r="AL170" i="12"/>
  <c r="AL162" i="12"/>
  <c r="AL155" i="12"/>
  <c r="AL143" i="12"/>
  <c r="AL129" i="12"/>
  <c r="AL117" i="12"/>
  <c r="AL77" i="12"/>
  <c r="AL63" i="12"/>
  <c r="AL25" i="12"/>
  <c r="AL158" i="12"/>
  <c r="AL150" i="12"/>
  <c r="AL124" i="12"/>
  <c r="AL120" i="12"/>
  <c r="AL51" i="12"/>
  <c r="AL54" i="12"/>
  <c r="AL38" i="12"/>
  <c r="AL172" i="12"/>
  <c r="AL119" i="12"/>
  <c r="AL41" i="12"/>
  <c r="AL82" i="12"/>
  <c r="AL180" i="12"/>
  <c r="AL154" i="12"/>
  <c r="V188" i="12"/>
  <c r="V11" i="12"/>
  <c r="AL123" i="12"/>
  <c r="V24" i="12"/>
  <c r="V73" i="12"/>
  <c r="V92" i="12"/>
  <c r="V97" i="12"/>
  <c r="V111" i="12"/>
  <c r="AL163" i="12"/>
  <c r="AL91" i="12"/>
  <c r="AL84" i="12"/>
  <c r="AL52" i="12"/>
  <c r="AL26" i="12"/>
  <c r="AL116" i="12"/>
  <c r="AL182" i="12"/>
  <c r="AL126" i="12"/>
  <c r="AL122" i="12"/>
  <c r="AL107" i="12"/>
  <c r="AL100" i="12"/>
  <c r="AL97" i="12"/>
  <c r="AL94" i="12"/>
  <c r="AL83" i="12"/>
  <c r="AL44" i="12"/>
  <c r="AL17" i="12"/>
  <c r="AL169" i="12"/>
  <c r="V130" i="12"/>
  <c r="V37" i="12"/>
  <c r="V126" i="12"/>
  <c r="V190" i="12"/>
  <c r="AL185" i="12"/>
  <c r="AL181" i="12"/>
  <c r="AL166" i="12"/>
  <c r="AL147" i="12"/>
  <c r="AL121" i="12"/>
  <c r="AL110" i="12"/>
  <c r="AL103" i="12"/>
  <c r="AL47" i="12"/>
  <c r="AL39" i="12"/>
  <c r="AL28" i="12"/>
  <c r="AL9" i="12"/>
  <c r="AL109" i="12"/>
  <c r="AL78" i="12"/>
  <c r="AL8" i="12"/>
  <c r="AL128" i="12"/>
  <c r="AL125" i="12"/>
  <c r="AL112" i="12"/>
  <c r="AL81" i="12"/>
  <c r="AL53" i="12"/>
  <c r="AL43" i="12"/>
  <c r="AL40" i="12"/>
  <c r="AL37" i="12"/>
  <c r="V69" i="12"/>
  <c r="V184" i="12"/>
  <c r="V7" i="12"/>
  <c r="V25" i="12"/>
  <c r="V63" i="12"/>
  <c r="V81" i="12"/>
  <c r="V102" i="12"/>
  <c r="V2" i="12"/>
  <c r="V17" i="12"/>
  <c r="V21" i="12"/>
  <c r="V38" i="12"/>
  <c r="V86" i="12"/>
  <c r="V89" i="12"/>
  <c r="V113" i="12"/>
  <c r="V122" i="12"/>
  <c r="V127" i="12"/>
  <c r="V142" i="12"/>
  <c r="V148" i="12"/>
  <c r="V150" i="12"/>
  <c r="V157" i="12"/>
  <c r="V170" i="12"/>
  <c r="AL6" i="12"/>
  <c r="AL177" i="12"/>
  <c r="AL149" i="12"/>
  <c r="AL139" i="12"/>
  <c r="AL136" i="12"/>
  <c r="AL133" i="12"/>
  <c r="AL96" i="12"/>
  <c r="AL93" i="12"/>
  <c r="AL87" i="12"/>
  <c r="AL80" i="12"/>
  <c r="AL49" i="12"/>
  <c r="AL21" i="12"/>
  <c r="AL14" i="12"/>
  <c r="V103" i="12"/>
  <c r="V169" i="12"/>
  <c r="V174" i="12"/>
  <c r="V94" i="12"/>
  <c r="AL7" i="12"/>
  <c r="V8" i="12"/>
  <c r="V30" i="12"/>
  <c r="V43" i="12"/>
  <c r="V64" i="12"/>
  <c r="V138" i="12"/>
  <c r="V114" i="12"/>
  <c r="V147" i="12"/>
  <c r="V177" i="12"/>
  <c r="AL4" i="12"/>
  <c r="AL55" i="12"/>
  <c r="V179" i="12"/>
  <c r="V13" i="12"/>
  <c r="V56" i="12"/>
  <c r="V70" i="12"/>
  <c r="V133" i="12"/>
  <c r="V165" i="12"/>
  <c r="V3" i="12"/>
  <c r="V35" i="12"/>
  <c r="V143" i="12"/>
  <c r="V23" i="12"/>
  <c r="V46" i="12"/>
  <c r="V57" i="12"/>
  <c r="V72" i="12"/>
  <c r="V95" i="12"/>
  <c r="AL2" i="12"/>
  <c r="AL3" i="12"/>
  <c r="AL148" i="12"/>
  <c r="AL58" i="12"/>
  <c r="AL20" i="12"/>
  <c r="AL16" i="12"/>
  <c r="V149" i="12"/>
  <c r="V26" i="12"/>
  <c r="V60" i="12"/>
  <c r="V98" i="12"/>
  <c r="AL5" i="12"/>
  <c r="V18" i="12"/>
  <c r="V52" i="12"/>
  <c r="V85" i="12"/>
  <c r="V109" i="12"/>
  <c r="V119" i="12"/>
  <c r="V171" i="12"/>
  <c r="V183" i="12"/>
  <c r="AL183" i="12"/>
  <c r="V27" i="12"/>
  <c r="V31" i="12"/>
  <c r="V40" i="12"/>
  <c r="V49" i="12"/>
  <c r="V61" i="12"/>
  <c r="V67" i="12"/>
  <c r="V91" i="12"/>
  <c r="V129" i="12"/>
  <c r="V134" i="12"/>
  <c r="V140" i="12"/>
  <c r="V160" i="12"/>
  <c r="V187" i="12"/>
  <c r="V191" i="12"/>
  <c r="AL186" i="12"/>
  <c r="V15" i="12"/>
  <c r="V19" i="12"/>
  <c r="V36" i="12"/>
  <c r="V53" i="12"/>
  <c r="V66" i="12"/>
  <c r="V84" i="12"/>
  <c r="V100" i="12"/>
  <c r="V104" i="12"/>
  <c r="V116" i="12"/>
  <c r="V120" i="12"/>
  <c r="V124" i="12"/>
  <c r="V144" i="12"/>
  <c r="V178" i="12"/>
  <c r="AL10" i="12"/>
  <c r="AL160" i="12"/>
  <c r="AL157" i="12"/>
  <c r="AL151" i="12"/>
  <c r="AL144" i="12"/>
  <c r="AL113" i="12"/>
  <c r="AL85" i="12"/>
  <c r="AL75" i="12"/>
  <c r="AL72" i="12"/>
  <c r="AL69" i="12"/>
  <c r="AL32" i="12"/>
  <c r="AL29" i="12"/>
  <c r="AL23" i="12"/>
  <c r="AL19" i="12"/>
  <c r="AL13" i="12"/>
  <c r="V106" i="12"/>
  <c r="V110" i="12"/>
  <c r="V162" i="12"/>
  <c r="V166" i="12"/>
  <c r="V4" i="12"/>
  <c r="V123" i="12"/>
  <c r="V175" i="12"/>
  <c r="V156" i="12"/>
  <c r="V167" i="12"/>
  <c r="V131" i="12"/>
  <c r="V163" i="12"/>
  <c r="V10" i="12"/>
  <c r="V14" i="12"/>
  <c r="V22" i="12"/>
  <c r="V55" i="12"/>
  <c r="V71" i="12"/>
  <c r="V80" i="12"/>
  <c r="V99" i="12"/>
  <c r="V125" i="12"/>
  <c r="V128" i="12"/>
  <c r="V132" i="12"/>
  <c r="V136" i="12"/>
  <c r="V152" i="12"/>
  <c r="V158" i="12"/>
  <c r="V176" i="12"/>
  <c r="V180" i="12"/>
  <c r="V82" i="12"/>
  <c r="V90" i="12"/>
  <c r="V108" i="12"/>
  <c r="V6" i="12"/>
  <c r="V39" i="12"/>
  <c r="V105" i="12"/>
  <c r="V112" i="12"/>
  <c r="V117" i="12"/>
  <c r="V145" i="12"/>
  <c r="V153" i="12"/>
  <c r="V164" i="12"/>
  <c r="V168" i="12"/>
  <c r="V172" i="12"/>
  <c r="V5" i="12"/>
  <c r="V9" i="12"/>
  <c r="V34" i="12"/>
  <c r="V50" i="12"/>
  <c r="V101" i="12"/>
  <c r="V118" i="12"/>
  <c r="V137" i="12"/>
  <c r="V141" i="12"/>
  <c r="V146" i="12"/>
  <c r="V151" i="12"/>
  <c r="V155" i="12"/>
  <c r="V159" i="12"/>
  <c r="V161" i="12"/>
  <c r="V182" i="12"/>
  <c r="J2" i="12"/>
  <c r="Y2" i="12" l="1"/>
  <c r="Y26" i="12"/>
  <c r="Y98" i="12"/>
  <c r="Y3" i="12"/>
  <c r="Y35" i="12"/>
  <c r="Y51" i="12"/>
  <c r="Y91" i="12"/>
  <c r="Y20" i="12"/>
  <c r="Y60" i="12"/>
  <c r="Y84" i="12"/>
  <c r="Y92" i="12"/>
  <c r="Y21" i="12"/>
  <c r="Y37" i="12"/>
  <c r="Y53" i="12"/>
  <c r="Y38" i="12"/>
  <c r="Y46" i="12"/>
  <c r="Y54" i="12"/>
  <c r="Y62" i="12"/>
  <c r="Y86" i="12"/>
  <c r="Y47" i="12"/>
  <c r="Y87" i="12"/>
  <c r="Y95" i="12"/>
  <c r="Y8" i="12"/>
  <c r="Y24" i="12"/>
  <c r="Y64" i="12"/>
  <c r="Y72" i="12"/>
  <c r="Y41" i="12"/>
  <c r="Y57" i="12"/>
  <c r="Y73" i="12"/>
  <c r="Y97" i="12"/>
  <c r="L2" i="1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8B6E19-0397-6F4B-BCE6-5D4ED877DB57}" keepAlive="1" name="Query - QBs" description="Connection to the 'QBs' query in the workbook." type="5" refreshedVersion="8" background="1" saveData="1">
    <dbPr connection="Provider=Microsoft.Mashup.OleDb.1;Data Source=$Workbook$;Location=QBs;Extended Properties=&quot;&quot;" command="SELECT * FROM [QBs]"/>
  </connection>
  <connection id="2" xr16:uid="{E6A06B70-F481-4A09-A931-F2DF888A25E6}" keepAlive="1" name="Query - RBs" description="Connection to the 'RBs' query in the workbook." type="5" refreshedVersion="8" background="1" saveData="1">
    <dbPr connection="Provider=Microsoft.Mashup.OleDb.1;Data Source=$Workbook$;Location=RBs;Extended Properties=&quot;&quot;" command="SELECT * FROM [RBs]"/>
  </connection>
  <connection id="3" xr16:uid="{C3C2222C-76B4-4DBE-BDA7-6D8A36729CCC}" keepAlive="1" name="Query - Table2" description="Connection to the 'Table2' query in the workbook." type="5" refreshedVersion="8" background="1" saveData="1">
    <dbPr connection="Provider=Microsoft.Mashup.OleDb.1;Data Source=$Workbook$;Location=Table2;Extended Properties=&quot;&quot;" command="SELECT * FROM [Table2]"/>
  </connection>
  <connection id="4" xr16:uid="{330DFBEF-8653-8948-955D-12249233F886}" keepAlive="1" name="Query - TEs" description="Connection to the 'TEs' query in the workbook." type="5" refreshedVersion="8" background="1" saveData="1">
    <dbPr connection="Provider=Microsoft.Mashup.OleDb.1;Data Source=$Workbook$;Location=TEs;Extended Properties=&quot;&quot;" command="SELECT * FROM [TEs]"/>
  </connection>
</connections>
</file>

<file path=xl/sharedStrings.xml><?xml version="1.0" encoding="utf-8"?>
<sst xmlns="http://schemas.openxmlformats.org/spreadsheetml/2006/main" count="4626" uniqueCount="530">
  <si>
    <t>FantasyPros</t>
  </si>
  <si>
    <t>Bijan Robinson</t>
  </si>
  <si>
    <t>Jahmyr Gibbs</t>
  </si>
  <si>
    <t>Saquon Barkley</t>
  </si>
  <si>
    <t>Ashton Jeanty</t>
  </si>
  <si>
    <t>Christian McCaffrey</t>
  </si>
  <si>
    <t>De'Von Achane</t>
  </si>
  <si>
    <t>Derrick Henry</t>
  </si>
  <si>
    <t>Bucky Irving</t>
  </si>
  <si>
    <t>Jonathan Taylor</t>
  </si>
  <si>
    <t>Josh Jacobs</t>
  </si>
  <si>
    <t>Kyren Williams</t>
  </si>
  <si>
    <t>James Cook</t>
  </si>
  <si>
    <t>Chase Brown</t>
  </si>
  <si>
    <t>Kenneth Walker III</t>
  </si>
  <si>
    <t>Alvin Kamara</t>
  </si>
  <si>
    <t>Breece Hall</t>
  </si>
  <si>
    <t>James Conner</t>
  </si>
  <si>
    <t>Joe Mixon</t>
  </si>
  <si>
    <t>Chuba Hubbard</t>
  </si>
  <si>
    <t>Omarion Hampton</t>
  </si>
  <si>
    <t>David Montgomery</t>
  </si>
  <si>
    <t>D'Andre Swift</t>
  </si>
  <si>
    <t>Aaron Jones Sr.</t>
  </si>
  <si>
    <t>RJ Harvey</t>
  </si>
  <si>
    <t>Tony Pollard</t>
  </si>
  <si>
    <t>Isiah Pacheco</t>
  </si>
  <si>
    <t>Kaleb Johnson</t>
  </si>
  <si>
    <t>TreVeyon Henderson</t>
  </si>
  <si>
    <t>Quinshon Judkins</t>
  </si>
  <si>
    <t>Jaylen Warren</t>
  </si>
  <si>
    <t>Javonte Williams</t>
  </si>
  <si>
    <t>Brian Robinson Jr.</t>
  </si>
  <si>
    <t>Tyrone Tracy Jr.</t>
  </si>
  <si>
    <t>Rhamondre Stevenson</t>
  </si>
  <si>
    <t>Austin Ekeler</t>
  </si>
  <si>
    <t>Travis Etienne Jr.</t>
  </si>
  <si>
    <t>Cam Skattebo</t>
  </si>
  <si>
    <t>J.K. Dobbins</t>
  </si>
  <si>
    <t>Najee Harris</t>
  </si>
  <si>
    <t>Rachaad White</t>
  </si>
  <si>
    <t>Tyjae Spears</t>
  </si>
  <si>
    <t>Zach Charbonnet</t>
  </si>
  <si>
    <t>Jordan Mason</t>
  </si>
  <si>
    <t>Tank Bigsby</t>
  </si>
  <si>
    <t>Isaac Guerendo</t>
  </si>
  <si>
    <t>Tyler Allgeier</t>
  </si>
  <si>
    <t>Trey Benson</t>
  </si>
  <si>
    <t>Roschon Johnson</t>
  </si>
  <si>
    <t>Jerome Ford</t>
  </si>
  <si>
    <t>Ray Davis</t>
  </si>
  <si>
    <t>PFF</t>
  </si>
  <si>
    <t>Aaron Jones</t>
  </si>
  <si>
    <t>Brian Robinson</t>
  </si>
  <si>
    <t>Tyrone Tracy</t>
  </si>
  <si>
    <t>Bhayshul Tuten</t>
  </si>
  <si>
    <t>Rico Dowdle</t>
  </si>
  <si>
    <t>Braelon Allen</t>
  </si>
  <si>
    <t>Jaylen Wright</t>
  </si>
  <si>
    <t>Nick Chubb</t>
  </si>
  <si>
    <t>Jaydon Blue</t>
  </si>
  <si>
    <t>MarShawn Lloyd</t>
  </si>
  <si>
    <t>Kareem Hunt</t>
  </si>
  <si>
    <t>Blake Corum</t>
  </si>
  <si>
    <t>Dylan Sampson</t>
  </si>
  <si>
    <t>DJ Giddens</t>
  </si>
  <si>
    <t>Justice Hill</t>
  </si>
  <si>
    <t>Keaton Mitchell</t>
  </si>
  <si>
    <t>Raheem Mostert</t>
  </si>
  <si>
    <t>Tahj Brooks</t>
  </si>
  <si>
    <t>Antonio Gibson</t>
  </si>
  <si>
    <t>Brashard Smith</t>
  </si>
  <si>
    <t>Kendre Miller</t>
  </si>
  <si>
    <t>Ty Johnson</t>
  </si>
  <si>
    <t>Jarquez Hunter</t>
  </si>
  <si>
    <t>Woody Marks</t>
  </si>
  <si>
    <t>Elijah Mitchell</t>
  </si>
  <si>
    <t>Devin Neal</t>
  </si>
  <si>
    <t>Will Shipley</t>
  </si>
  <si>
    <t>Devin Singletary</t>
  </si>
  <si>
    <t>AJ Dillon</t>
  </si>
  <si>
    <t>Cordarrelle Patterson</t>
  </si>
  <si>
    <t>Miles Sanders</t>
  </si>
  <si>
    <t>Zack Moss</t>
  </si>
  <si>
    <t>Audric Estime</t>
  </si>
  <si>
    <t>Jaleel McLaughlin</t>
  </si>
  <si>
    <t>NFL.com</t>
  </si>
  <si>
    <t>Travis Etienne</t>
  </si>
  <si>
    <t>Kyle Monangai</t>
  </si>
  <si>
    <t>Yahoo</t>
  </si>
  <si>
    <t>Jordan James</t>
  </si>
  <si>
    <t>Kenneth Gainwell</t>
  </si>
  <si>
    <t>Kimani Vidal</t>
  </si>
  <si>
    <t>Sean Tucker</t>
  </si>
  <si>
    <t>Sincere McCormick</t>
  </si>
  <si>
    <t>Dameon Pierce</t>
  </si>
  <si>
    <t>Khalil Herbert</t>
  </si>
  <si>
    <t>Alexander Mattison</t>
  </si>
  <si>
    <t>Trevor Etienne</t>
  </si>
  <si>
    <t>Ollie Gordon II</t>
  </si>
  <si>
    <t>Damien Martinez</t>
  </si>
  <si>
    <t>Isaiah Davis</t>
  </si>
  <si>
    <t>Jacory Croskey-Merritt</t>
  </si>
  <si>
    <t>Ty Chandler</t>
  </si>
  <si>
    <t>Chris Brooks</t>
  </si>
  <si>
    <t>A.J. Dillon</t>
  </si>
  <si>
    <t>LeQuint Allen Jr.</t>
  </si>
  <si>
    <t>Chris Rodriguez Jr.</t>
  </si>
  <si>
    <t>Phil Mafah</t>
  </si>
  <si>
    <t>Raheim Sanders</t>
  </si>
  <si>
    <t>DraftSharks</t>
  </si>
  <si>
    <t>Cameron Skattebo</t>
  </si>
  <si>
    <t>Index</t>
  </si>
  <si>
    <t>Attribute</t>
  </si>
  <si>
    <t>Value</t>
  </si>
  <si>
    <t>Row Labels</t>
  </si>
  <si>
    <t>Grand Total</t>
  </si>
  <si>
    <t>Average of Rank</t>
  </si>
  <si>
    <t>Player</t>
  </si>
  <si>
    <t>Fantasy Pros</t>
  </si>
  <si>
    <t>Ja'Marr Chase</t>
  </si>
  <si>
    <t>Justin Jefferson</t>
  </si>
  <si>
    <t>CeeDee Lamb</t>
  </si>
  <si>
    <t>Puka Nacua</t>
  </si>
  <si>
    <t>Nico Collins</t>
  </si>
  <si>
    <t>Malik Nabers</t>
  </si>
  <si>
    <t>Brian Thomas Jr.</t>
  </si>
  <si>
    <t>Amon-Ra St. Brown</t>
  </si>
  <si>
    <t>A.J. Brown</t>
  </si>
  <si>
    <t>Drake London</t>
  </si>
  <si>
    <t>Ladd McConkey</t>
  </si>
  <si>
    <t>Tee Higgins</t>
  </si>
  <si>
    <t>Mike Evans</t>
  </si>
  <si>
    <t>Tyreek Hill</t>
  </si>
  <si>
    <t>Davante Adams</t>
  </si>
  <si>
    <t>Jaxon Smith-Njigba</t>
  </si>
  <si>
    <t>Terry McLaurin</t>
  </si>
  <si>
    <t>Garrett Wilson</t>
  </si>
  <si>
    <t>Marvin Harrison Jr.</t>
  </si>
  <si>
    <t>DK Metcalf</t>
  </si>
  <si>
    <t>Jameson Williams</t>
  </si>
  <si>
    <t>Courtland Sutton</t>
  </si>
  <si>
    <t>DJ Moore</t>
  </si>
  <si>
    <t>Zay Flowers</t>
  </si>
  <si>
    <t>Xavier Worthy</t>
  </si>
  <si>
    <t>DeVonta Smith</t>
  </si>
  <si>
    <t>Rashee Rice</t>
  </si>
  <si>
    <t>Calvin Ridley</t>
  </si>
  <si>
    <t>George Pickens</t>
  </si>
  <si>
    <t>Tetairoa McMillan</t>
  </si>
  <si>
    <t>Jaylen Waddle</t>
  </si>
  <si>
    <t>Travis Hunter</t>
  </si>
  <si>
    <t>Jordan Addison</t>
  </si>
  <si>
    <t>Chris Olave</t>
  </si>
  <si>
    <t>Rome Odunze</t>
  </si>
  <si>
    <t>Jerry Jeudy</t>
  </si>
  <si>
    <t>Chris Godwin</t>
  </si>
  <si>
    <t>Jayden Reed</t>
  </si>
  <si>
    <t>Jauan Jennings</t>
  </si>
  <si>
    <t>Deebo Samuel Sr.</t>
  </si>
  <si>
    <t>Jakobi Meyers</t>
  </si>
  <si>
    <t>Ricky Pearsall</t>
  </si>
  <si>
    <t>Khalil Shakir</t>
  </si>
  <si>
    <t>Stefon Diggs</t>
  </si>
  <si>
    <t>Josh Downs</t>
  </si>
  <si>
    <t>Brandon Aiyuk</t>
  </si>
  <si>
    <t>Darnell Mooney</t>
  </si>
  <si>
    <t>Cooper Kupp</t>
  </si>
  <si>
    <t>Michael Pittman Jr.</t>
  </si>
  <si>
    <t>Keon Coleman</t>
  </si>
  <si>
    <t>Emeka Egbuka</t>
  </si>
  <si>
    <t>Matthew Golden</t>
  </si>
  <si>
    <t>Rashid Shaheed</t>
  </si>
  <si>
    <t>Rashod Bateman</t>
  </si>
  <si>
    <t>Christian Kirk</t>
  </si>
  <si>
    <t>Marvin Mims Jr.</t>
  </si>
  <si>
    <t>Luther Burden III</t>
  </si>
  <si>
    <t>Tre' Harris</t>
  </si>
  <si>
    <t>Cedric Tillman</t>
  </si>
  <si>
    <t>Romeo Doubs</t>
  </si>
  <si>
    <t>Marquise Brown</t>
  </si>
  <si>
    <t>Jalen McMillan</t>
  </si>
  <si>
    <t>Quentin Johnston</t>
  </si>
  <si>
    <t>Jayden Higgins</t>
  </si>
  <si>
    <t>Kyle Williams</t>
  </si>
  <si>
    <t>Adam Thielen</t>
  </si>
  <si>
    <t>DeAndre Hopkins</t>
  </si>
  <si>
    <t>Xavier Legette</t>
  </si>
  <si>
    <t>Joshua Palmer</t>
  </si>
  <si>
    <t>Wan'Dale Robinson</t>
  </si>
  <si>
    <t>Alec Pierce</t>
  </si>
  <si>
    <t>DeMario Douglas</t>
  </si>
  <si>
    <t>Jalen Coker</t>
  </si>
  <si>
    <t>Jack Bech</t>
  </si>
  <si>
    <t>Michael Wilson</t>
  </si>
  <si>
    <t>ESPN</t>
  </si>
  <si>
    <t>Hollywood Brown</t>
  </si>
  <si>
    <t>NFL</t>
  </si>
  <si>
    <t>Deebo Samuel</t>
  </si>
  <si>
    <t>Michael Pittman</t>
  </si>
  <si>
    <t>Tre Harris</t>
  </si>
  <si>
    <t>Demario Douglas</t>
  </si>
  <si>
    <t>Josh Palmer</t>
  </si>
  <si>
    <t>Greg Dortch</t>
  </si>
  <si>
    <t>Darius Slayton</t>
  </si>
  <si>
    <t>D.K. Metcalf</t>
  </si>
  <si>
    <t>Pat Bryant</t>
  </si>
  <si>
    <t>Adonai Mitchell</t>
  </si>
  <si>
    <t>CBS</t>
  </si>
  <si>
    <t>Rank</t>
  </si>
  <si>
    <t>Source</t>
  </si>
  <si>
    <t>Brock Bowers</t>
  </si>
  <si>
    <t>George Kittle</t>
  </si>
  <si>
    <t>Trey McBride</t>
  </si>
  <si>
    <t>Sam LaPorta</t>
  </si>
  <si>
    <t>Mark Andrews</t>
  </si>
  <si>
    <t>T.J. Hockenson</t>
  </si>
  <si>
    <t>Travis Kelce</t>
  </si>
  <si>
    <t>Tucker Kraft</t>
  </si>
  <si>
    <t>David Njoku</t>
  </si>
  <si>
    <t>Evan Engram</t>
  </si>
  <si>
    <t>Tyler Warren</t>
  </si>
  <si>
    <t>Dalton Kincaid</t>
  </si>
  <si>
    <t>Dallas Goedert</t>
  </si>
  <si>
    <t>Colston Loveland</t>
  </si>
  <si>
    <t>Jake Ferguson</t>
  </si>
  <si>
    <t>Jonnu Smith</t>
  </si>
  <si>
    <t>Hunter Henry</t>
  </si>
  <si>
    <t>Zach Ertz</t>
  </si>
  <si>
    <t>Isaiah Likely</t>
  </si>
  <si>
    <t>Brenton Strange</t>
  </si>
  <si>
    <t>Cade Otton</t>
  </si>
  <si>
    <t>Pat Freiermuth</t>
  </si>
  <si>
    <t>Mike Gesicki</t>
  </si>
  <si>
    <t>Dalton Schultz</t>
  </si>
  <si>
    <t>Mason Taylor</t>
  </si>
  <si>
    <t>Juwan Johnson</t>
  </si>
  <si>
    <t>Ja'Tavion Sanders</t>
  </si>
  <si>
    <t>Cole Kmet</t>
  </si>
  <si>
    <t>Kyle Pitts</t>
  </si>
  <si>
    <t>Darren Waller</t>
  </si>
  <si>
    <t>Noah Gray</t>
  </si>
  <si>
    <t>Chigoziem Okonkwo</t>
  </si>
  <si>
    <t>Terrance Ferguson</t>
  </si>
  <si>
    <t>Oronde Gadsden II</t>
  </si>
  <si>
    <t>Theo Johnson</t>
  </si>
  <si>
    <t>Noah Fant</t>
  </si>
  <si>
    <t>Harold Fannin Jr.</t>
  </si>
  <si>
    <t>Elijah Arroyo</t>
  </si>
  <si>
    <t>Tyler Conklin</t>
  </si>
  <si>
    <t>RBs</t>
  </si>
  <si>
    <t>WRs</t>
  </si>
  <si>
    <t>TEs</t>
  </si>
  <si>
    <t>Sleeper Proj Pts</t>
  </si>
  <si>
    <t>Name</t>
  </si>
  <si>
    <t>B. Robinson</t>
  </si>
  <si>
    <t>J. Gibbs</t>
  </si>
  <si>
    <t>S. Barkley</t>
  </si>
  <si>
    <t>A. Jeanty</t>
  </si>
  <si>
    <t>D. Henry</t>
  </si>
  <si>
    <t>C. McCaffrey</t>
  </si>
  <si>
    <t>D. Achane</t>
  </si>
  <si>
    <t>J. Jacobs</t>
  </si>
  <si>
    <t>J. Taylor</t>
  </si>
  <si>
    <t>B. Irving</t>
  </si>
  <si>
    <t>Ollie Hampton</t>
  </si>
  <si>
    <t>Tyrone Henderson</t>
  </si>
  <si>
    <t>Kenneth Walker</t>
  </si>
  <si>
    <t>ADP</t>
  </si>
  <si>
    <t>Pos</t>
  </si>
  <si>
    <t>Pts</t>
  </si>
  <si>
    <t>L. Jackson</t>
  </si>
  <si>
    <t>QB</t>
  </si>
  <si>
    <t>J. Allen</t>
  </si>
  <si>
    <t>J. Daniels</t>
  </si>
  <si>
    <t>J. Hurts</t>
  </si>
  <si>
    <t>J. Burrow</t>
  </si>
  <si>
    <t>J. Chase</t>
  </si>
  <si>
    <t>WR</t>
  </si>
  <si>
    <t>P. Mahomes</t>
  </si>
  <si>
    <t>K. Murray</t>
  </si>
  <si>
    <t>B. Purdy</t>
  </si>
  <si>
    <t>B. Mayfield</t>
  </si>
  <si>
    <t>RB</t>
  </si>
  <si>
    <t>B. Nix</t>
  </si>
  <si>
    <t>C. Lamb</t>
  </si>
  <si>
    <t>D. Maye</t>
  </si>
  <si>
    <t>J. McCarthy</t>
  </si>
  <si>
    <t>J. Jefferson</t>
  </si>
  <si>
    <t>T. Lawrence</t>
  </si>
  <si>
    <t>C. Williams</t>
  </si>
  <si>
    <t>D. Prescott</t>
  </si>
  <si>
    <t>J. Fields</t>
  </si>
  <si>
    <t>J. Herbert</t>
  </si>
  <si>
    <t>C. Stroud</t>
  </si>
  <si>
    <t>M. Nabers</t>
  </si>
  <si>
    <t>J. Goff</t>
  </si>
  <si>
    <t>J. Love</t>
  </si>
  <si>
    <t>P. Nacua</t>
  </si>
  <si>
    <t>A. St. Brown</t>
  </si>
  <si>
    <t>N. Collins</t>
  </si>
  <si>
    <t>B. Thomas</t>
  </si>
  <si>
    <t>T. Hill</t>
  </si>
  <si>
    <t>B. Young</t>
  </si>
  <si>
    <t>T. Tagovailoa</t>
  </si>
  <si>
    <t>C. Ward</t>
  </si>
  <si>
    <t>M. Stafford</t>
  </si>
  <si>
    <t>D. London</t>
  </si>
  <si>
    <t>G. Smith</t>
  </si>
  <si>
    <t>A. Brown</t>
  </si>
  <si>
    <t>M. Penix</t>
  </si>
  <si>
    <t>B. Bowers</t>
  </si>
  <si>
    <t>TE</t>
  </si>
  <si>
    <t>T. McBride</t>
  </si>
  <si>
    <t>L. McConkey</t>
  </si>
  <si>
    <t>A. Rodgers</t>
  </si>
  <si>
    <t>K. Williams</t>
  </si>
  <si>
    <t>G. Wilson</t>
  </si>
  <si>
    <t>M. Harrison</t>
  </si>
  <si>
    <t>T. McLaurin</t>
  </si>
  <si>
    <t>D. Metcalf</t>
  </si>
  <si>
    <t>T. Higgins</t>
  </si>
  <si>
    <t>D. Adams</t>
  </si>
  <si>
    <t>C. Brown</t>
  </si>
  <si>
    <t>S. Darnold</t>
  </si>
  <si>
    <t>A. Kamara</t>
  </si>
  <si>
    <t>M. Evans</t>
  </si>
  <si>
    <t>O. Hampton</t>
  </si>
  <si>
    <t>J. Smith-Njigba</t>
  </si>
  <si>
    <t>J. Conner</t>
  </si>
  <si>
    <t>J. Cook</t>
  </si>
  <si>
    <t>D. Moore</t>
  </si>
  <si>
    <t>C. Sutton</t>
  </si>
  <si>
    <t>T. McMillan</t>
  </si>
  <si>
    <t>C. Hubbard</t>
  </si>
  <si>
    <t>B. Hall</t>
  </si>
  <si>
    <t>G. Pickens</t>
  </si>
  <si>
    <t>D. Smith</t>
  </si>
  <si>
    <t>J. Waddle</t>
  </si>
  <si>
    <t>C. Ridley</t>
  </si>
  <si>
    <t>J. Williams</t>
  </si>
  <si>
    <t>J. Jeudy</t>
  </si>
  <si>
    <t>X. Worthy</t>
  </si>
  <si>
    <t>G. Kittle</t>
  </si>
  <si>
    <t>R. Rice</t>
  </si>
  <si>
    <t>T. Henderson</t>
  </si>
  <si>
    <t>T. Pollard</t>
  </si>
  <si>
    <t>J. Meyers</t>
  </si>
  <si>
    <t>R. Harvey</t>
  </si>
  <si>
    <t>T. Hunter</t>
  </si>
  <si>
    <t>C. Olave</t>
  </si>
  <si>
    <t>Z. Flowers</t>
  </si>
  <si>
    <t>D. Samuel</t>
  </si>
  <si>
    <t>K. Walker</t>
  </si>
  <si>
    <t>R. Odunze</t>
  </si>
  <si>
    <t>M. Golden</t>
  </si>
  <si>
    <t>K. Johnson</t>
  </si>
  <si>
    <t>D. Swift</t>
  </si>
  <si>
    <t>S. Diggs</t>
  </si>
  <si>
    <t>D. Montgomery</t>
  </si>
  <si>
    <t>J. Jennings</t>
  </si>
  <si>
    <t>I. Pacheco</t>
  </si>
  <si>
    <t>R. Wilson</t>
  </si>
  <si>
    <t>J. Addison</t>
  </si>
  <si>
    <t>J. Warren</t>
  </si>
  <si>
    <t>A. Jones</t>
  </si>
  <si>
    <t>S. LaPorta</t>
  </si>
  <si>
    <t>T. Hockenson</t>
  </si>
  <si>
    <t>J. Reed</t>
  </si>
  <si>
    <t>J. Mixon</t>
  </si>
  <si>
    <t>K. Shakir</t>
  </si>
  <si>
    <t>A. Richardson</t>
  </si>
  <si>
    <t>R. Shaheed</t>
  </si>
  <si>
    <t>R. Pearsall</t>
  </si>
  <si>
    <t>T. Kelce</t>
  </si>
  <si>
    <t>M. Andrews</t>
  </si>
  <si>
    <t>T. Tracy</t>
  </si>
  <si>
    <t>M. Pittman</t>
  </si>
  <si>
    <t>C. Kupp</t>
  </si>
  <si>
    <t>J. Higgins</t>
  </si>
  <si>
    <t>D. Mooney</t>
  </si>
  <si>
    <t>J. Dobbins</t>
  </si>
  <si>
    <t>J. Downs</t>
  </si>
  <si>
    <t>C. Godwin</t>
  </si>
  <si>
    <t>T. Etienne</t>
  </si>
  <si>
    <t>D. Njoku</t>
  </si>
  <si>
    <t>E. Egbuka</t>
  </si>
  <si>
    <t>T. Shough</t>
  </si>
  <si>
    <t>K. Coleman</t>
  </si>
  <si>
    <t>E. Engram</t>
  </si>
  <si>
    <t>T. Kraft</t>
  </si>
  <si>
    <t>C. Loveland</t>
  </si>
  <si>
    <t>M. Mims</t>
  </si>
  <si>
    <t>J. Palmer</t>
  </si>
  <si>
    <t>Z. Charbonnet</t>
  </si>
  <si>
    <t>T. Warren</t>
  </si>
  <si>
    <t>J. Ferguson</t>
  </si>
  <si>
    <t>H. Brown</t>
  </si>
  <si>
    <t>R. Bateman</t>
  </si>
  <si>
    <t>C. Tillman</t>
  </si>
  <si>
    <t>D. Goedert</t>
  </si>
  <si>
    <t>C. Okonkwo</t>
  </si>
  <si>
    <t>D. Douglas</t>
  </si>
  <si>
    <t>D. Kincaid</t>
  </si>
  <si>
    <t>J. Mason</t>
  </si>
  <si>
    <t>W. Robinson</t>
  </si>
  <si>
    <t>A. Thielen</t>
  </si>
  <si>
    <t>K. Pitts</t>
  </si>
  <si>
    <t>T. Harris</t>
  </si>
  <si>
    <t>L. Burden</t>
  </si>
  <si>
    <t>J. Flacco</t>
  </si>
  <si>
    <t>D. Jones</t>
  </si>
  <si>
    <t>C. Skattebo</t>
  </si>
  <si>
    <t>H. Henry</t>
  </si>
  <si>
    <t>R. Stevenson</t>
  </si>
  <si>
    <t>J. Wright</t>
  </si>
  <si>
    <t>A. Ekeler</t>
  </si>
  <si>
    <t>B. Aiyuk</t>
  </si>
  <si>
    <t>N. Harris</t>
  </si>
  <si>
    <t>T. Spears</t>
  </si>
  <si>
    <t>D. Brown</t>
  </si>
  <si>
    <t>J. Smith</t>
  </si>
  <si>
    <t>C. Kirk</t>
  </si>
  <si>
    <t>K. Allen</t>
  </si>
  <si>
    <t>M. Gesicki</t>
  </si>
  <si>
    <t>J. Blue</t>
  </si>
  <si>
    <t>Z. Ertz</t>
  </si>
  <si>
    <t>M. Taylor</t>
  </si>
  <si>
    <t>M. Wilson</t>
  </si>
  <si>
    <t>T. Benson</t>
  </si>
  <si>
    <t>B. Strange</t>
  </si>
  <si>
    <t>D. Waller</t>
  </si>
  <si>
    <t>R. Davis</t>
  </si>
  <si>
    <t>J. Johnson</t>
  </si>
  <si>
    <t>D. Slayton</t>
  </si>
  <si>
    <t>Q. Judkins</t>
  </si>
  <si>
    <t>R. White</t>
  </si>
  <si>
    <t>T. Allgeier</t>
  </si>
  <si>
    <t>R. Doubs</t>
  </si>
  <si>
    <t>J. Ford</t>
  </si>
  <si>
    <t>P. Freiermuth</t>
  </si>
  <si>
    <t>J. Sanders</t>
  </si>
  <si>
    <t>D. Johnson</t>
  </si>
  <si>
    <t>E. Arroyo</t>
  </si>
  <si>
    <t>C. Otton</t>
  </si>
  <si>
    <t>T. Johnson</t>
  </si>
  <si>
    <t>R. Dowdle</t>
  </si>
  <si>
    <t>Philadelphia Eagles</t>
  </si>
  <si>
    <t>DEF</t>
  </si>
  <si>
    <t>Baltimore Ravens</t>
  </si>
  <si>
    <t>Pittsburgh Steelers</t>
  </si>
  <si>
    <t>Houston Texans</t>
  </si>
  <si>
    <t>Denver Broncos</t>
  </si>
  <si>
    <t>D. Sampson</t>
  </si>
  <si>
    <t>Sleeper</t>
  </si>
  <si>
    <t>Josh Allen</t>
  </si>
  <si>
    <t>Jayden Daniels</t>
  </si>
  <si>
    <t>Jalen Hurts</t>
  </si>
  <si>
    <t>Lamar Jackson</t>
  </si>
  <si>
    <t>Joe Burrow</t>
  </si>
  <si>
    <t>Patrick Mahomes</t>
  </si>
  <si>
    <t>Baker Mayfield</t>
  </si>
  <si>
    <t>Bo Nix</t>
  </si>
  <si>
    <t>Kyler Murray</t>
  </si>
  <si>
    <t>Brock Purdy</t>
  </si>
  <si>
    <t>Trevor Lawrence</t>
  </si>
  <si>
    <t>Jordan Love</t>
  </si>
  <si>
    <t>Drake Maye</t>
  </si>
  <si>
    <t>Jared Goff</t>
  </si>
  <si>
    <t>Caleb Williams</t>
  </si>
  <si>
    <t>Justin Herbert</t>
  </si>
  <si>
    <t>Dak Prescott</t>
  </si>
  <si>
    <t>Justin Fields</t>
  </si>
  <si>
    <t>Matthew Stafford</t>
  </si>
  <si>
    <t>Michael Penix</t>
  </si>
  <si>
    <t>Tua Tagovailoa</t>
  </si>
  <si>
    <t>Bryce Young</t>
  </si>
  <si>
    <t>Sam Darnold</t>
  </si>
  <si>
    <t>Geno Smith</t>
  </si>
  <si>
    <t>Aaron Rodgers</t>
  </si>
  <si>
    <t>Cam Ward</t>
  </si>
  <si>
    <t>Joe Flacco</t>
  </si>
  <si>
    <t>C.J. Stroud</t>
  </si>
  <si>
    <t>J.J. McCarthy</t>
  </si>
  <si>
    <t>Cameron Ward</t>
  </si>
  <si>
    <t>Russell Wilson</t>
  </si>
  <si>
    <t>Daniel Jones</t>
  </si>
  <si>
    <t>Anthony Richardson</t>
  </si>
  <si>
    <t>QBs</t>
  </si>
  <si>
    <t>QB avg</t>
  </si>
  <si>
    <t>RB avg</t>
  </si>
  <si>
    <t>WR avg</t>
  </si>
  <si>
    <t>TE avg</t>
  </si>
  <si>
    <t>Delta</t>
  </si>
  <si>
    <t>VORP</t>
  </si>
  <si>
    <t>RB Replacement</t>
  </si>
  <si>
    <t>Trevyon Henderson</t>
  </si>
  <si>
    <t>WR Replacement</t>
  </si>
  <si>
    <t>TE Replacement</t>
  </si>
  <si>
    <t>QB Replacement</t>
  </si>
  <si>
    <t>Mock Draft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</si>
  <si>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</si>
  <si>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</si>
  <si>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</si>
  <si>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</si>
  <si>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</si>
  <si>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</si>
  <si>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</si>
  <si>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</si>
  <si>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</si>
  <si>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</si>
  <si>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</si>
  <si>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</si>
  <si>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</si>
  <si>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</si>
  <si>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</si>
  <si>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Highest available VORP</t>
  </si>
  <si>
    <t>Elite QB</t>
  </si>
  <si>
    <t>Brian Robinsona</t>
  </si>
  <si>
    <t>B. Robinsona</t>
  </si>
  <si>
    <t>Ollie Gordon</t>
  </si>
  <si>
    <t>LeQuint Allen</t>
  </si>
  <si>
    <t>Chris Rodriguez</t>
  </si>
  <si>
    <t>Brian Thomas</t>
  </si>
  <si>
    <t>Marvin Harrison</t>
  </si>
  <si>
    <t>Marvin Mims</t>
  </si>
  <si>
    <t>Luther Burden</t>
  </si>
  <si>
    <t>Harold Fannin</t>
  </si>
  <si>
    <t>PosRank</t>
  </si>
  <si>
    <t>Delta to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</si>
</sst>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rgb="FFFFFFFF"/>
      <name val="Inherit"/>
    </font>
    <font>
      <b/>
      <sz val="12"/>
      <color rgb="FFFFFFFF"/>
      <name val="Inherit"/>
    </font>
    <font>
      <sz val="9"/>
      <color rgb="FFA3BBD3"/>
      <name val="Inherit"/>
    </font>
    <font>
      <sz val="11"/>
      <color rgb="FFA3BBD3"/>
      <name val="Inherit"/>
    </font>
    <font>
      <sz val="12"/>
      <color rgb="FFACBFE8"/>
      <name val="Inherit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D555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/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5" borderId="0" xfId="0" applyFill="1"/>
    <xf numFmtId="2" fontId="0" fillId="0" borderId="0" xfId="0" applyNumberFormat="1"/>
    <xf numFmtId="0" fontId="0" fillId="6" borderId="0" xfId="0" applyFill="1"/>
    <xf numFmtId="0" fontId="8" fillId="6" borderId="0" xfId="0" applyFont="1" applyFill="1"/>
    <xf numFmtId="2" fontId="0" fillId="3" borderId="0" xfId="0" applyNumberFormat="1" applyFill="1"/>
    <xf numFmtId="2" fontId="0" fillId="2" borderId="0" xfId="0" applyNumberFormat="1" applyFill="1"/>
    <xf numFmtId="2" fontId="0" fillId="4" borderId="0" xfId="0" applyNumberFormat="1" applyFill="1"/>
    <xf numFmtId="2" fontId="0" fillId="5" borderId="0" xfId="0" applyNumberFormat="1" applyFill="1"/>
    <xf numFmtId="2" fontId="2" fillId="2" borderId="0" xfId="0" applyNumberFormat="1" applyFont="1" applyFill="1"/>
    <xf numFmtId="2" fontId="0" fillId="3" borderId="0" xfId="0" applyNumberFormat="1" applyFill="1" applyAlignment="1">
      <alignment horizontal="left"/>
    </xf>
    <xf numFmtId="2" fontId="0" fillId="4" borderId="0" xfId="0" applyNumberFormat="1" applyFill="1" applyAlignment="1">
      <alignment horizontal="left"/>
    </xf>
    <xf numFmtId="2" fontId="2" fillId="5" borderId="0" xfId="0" applyNumberFormat="1" applyFont="1" applyFill="1" applyAlignment="1">
      <alignment horizontal="left"/>
    </xf>
    <xf numFmtId="2" fontId="2" fillId="5" borderId="0" xfId="0" applyNumberFormat="1" applyFont="1" applyFill="1"/>
    <xf numFmtId="0" fontId="8" fillId="0" borderId="0" xfId="0" applyFont="1" applyFill="1"/>
    <xf numFmtId="0" fontId="0" fillId="0" borderId="0" xfId="0" applyFill="1"/>
  </cellXfs>
  <cellStyles count="1">
    <cellStyle name="Normal" xfId="0" builtinId="0"/>
  </cellStyles>
  <dxfs count="24"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D5559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D5559"/>
        </patternFill>
      </fill>
    </dxf>
    <dxf>
      <numFmt numFmtId="0" formatCode="General"/>
    </dxf>
    <dxf>
      <numFmt numFmtId="0" formatCode="General"/>
    </dxf>
    <dxf>
      <numFmt numFmtId="2" formatCode="0.00"/>
    </dxf>
    <dxf>
      <numFmt numFmtId="2" formatCode="0.00"/>
    </dxf>
    <dxf>
      <numFmt numFmtId="0" formatCode="General"/>
    </dxf>
    <dxf>
      <numFmt numFmtId="0" formatCode="General"/>
    </dxf>
    <dxf>
      <numFmt numFmtId="2" formatCode="0.00"/>
    </dxf>
    <dxf>
      <numFmt numFmtId="2" formatCode="0.00"/>
    </dxf>
    <dxf>
      <numFmt numFmtId="0" formatCode="General"/>
    </dxf>
    <dxf>
      <numFmt numFmtId="0" formatCode="General"/>
    </dxf>
    <dxf>
      <numFmt numFmtId="2" formatCode="0.00"/>
    </dxf>
    <dxf>
      <numFmt numFmtId="2" formatCode="0.00"/>
    </dxf>
    <dxf>
      <numFmt numFmtId="0" formatCode="General"/>
    </dxf>
    <dxf>
      <numFmt numFmtId="0" formatCode="General"/>
    </dxf>
    <dxf>
      <numFmt numFmtId="2" formatCode="0.00"/>
    </dxf>
    <dxf>
      <numFmt numFmtId="2" formatCode="0.00"/>
    </dxf>
  </dxfs>
  <tableStyles count="0" defaultTableStyle="TableStyleMedium2" defaultPivotStyle="PivotStyleLight16"/>
  <colors>
    <mruColors>
      <color rgb="FFFD55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165100</xdr:colOff>
      <xdr:row>14</xdr:row>
      <xdr:rowOff>114300</xdr:rowOff>
    </xdr:from>
    <xdr:ext cx="4000500" cy="103162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BBDFAE4-F276-9E4E-9105-F503C045CFF0}"/>
            </a:ext>
          </a:extLst>
        </xdr:cNvPr>
        <xdr:cNvSpPr txBox="1"/>
      </xdr:nvSpPr>
      <xdr:spPr>
        <a:xfrm>
          <a:off x="20701000" y="2781300"/>
          <a:ext cx="4000500" cy="1031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 b="1"/>
            <a:t>From 4th round on, find</a:t>
          </a:r>
          <a:r>
            <a:rPr lang="en-US" sz="2000" b="1" baseline="0"/>
            <a:t> highest VORP, then compare with critic rankings</a:t>
          </a:r>
          <a:endParaRPr lang="en-US" sz="2000" b="1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vin" refreshedDate="45866.671648495372" createdVersion="8" refreshedVersion="8" minRefreshableVersion="3" recordCount="355" xr:uid="{8B13B61B-93BF-42C5-A98F-E9EF5752904D}">
  <cacheSource type="worksheet">
    <worksheetSource name="RBs"/>
  </cacheSource>
  <cacheFields count="3">
    <cacheField name="Index" numFmtId="0">
      <sharedItems containsSemiMixedTypes="0" containsString="0" containsNumber="1" containsInteger="1" minValue="1" maxValue="100"/>
    </cacheField>
    <cacheField name="Attribute" numFmtId="0">
      <sharedItems/>
    </cacheField>
    <cacheField name="Value" numFmtId="0">
      <sharedItems count="107">
        <s v="Bijan Robinson"/>
        <s v="Saquon Barkley"/>
        <s v="Jahmyr Gibbs"/>
        <s v="Derrick Henry"/>
        <s v="Ashton Jeanty"/>
        <s v="De'Von Achane"/>
        <s v="Jonathan Taylor"/>
        <s v="Christian McCaffrey"/>
        <s v="Bucky Irving"/>
        <s v="Josh Jacobs"/>
        <s v="Kyren Williams"/>
        <s v="Kenneth Walker III"/>
        <s v="Breece Hall"/>
        <s v="Chase Brown"/>
        <s v="James Cook"/>
        <s v="Alvin Kamara"/>
        <s v="Omarion Hampton"/>
        <s v="Chuba Hubbard"/>
        <s v="James Conner"/>
        <s v="Joe Mixon"/>
        <s v="D'Andre Swift"/>
        <s v="Tony Pollard"/>
        <s v="Isiah Pacheco"/>
        <s v="David Montgomery"/>
        <s v="RJ Harvey"/>
        <s v="Kaleb Johnson"/>
        <s v="Aaron Jones Sr."/>
        <s v="Aaron Jones"/>
        <s v="Quinshon Judkins"/>
        <s v="TreVeyon Henderson"/>
        <s v="Brian Robinson Jr."/>
        <s v="Brian Robinson"/>
        <s v="Jaylen Warren"/>
        <s v="Javonte Williams"/>
        <s v="Rhamondre Stevenson"/>
        <s v="Tyrone Tracy Jr."/>
        <s v="Jordan Mason"/>
        <s v="Travis Etienne"/>
        <s v="Travis Etienne Jr."/>
        <s v="Zach Charbonnet"/>
        <s v="Cameron Skattebo"/>
        <s v="Najee Harris"/>
        <s v="Tank Bigsby"/>
        <s v="Austin Ekeler"/>
        <s v="J.K. Dobbins"/>
        <s v="Cam Skattebo"/>
        <s v="Tyrone Tracy"/>
        <s v="Tyjae Spears"/>
        <s v="Rachaad White"/>
        <s v="Bhayshul Tuten"/>
        <s v="Jaydon Blue"/>
        <s v="Trey Benson"/>
        <s v="Braelon Allen"/>
        <s v="Ray Davis"/>
        <s v="Rico Dowdle"/>
        <s v="Isaac Guerendo"/>
        <s v="Tyler Allgeier"/>
        <s v="Nick Chubb"/>
        <s v="Roschon Johnson"/>
        <s v="Jerome Ford"/>
        <s v="Jaylen Wright"/>
        <s v="Dylan Sampson"/>
        <s v="MarShawn Lloyd"/>
        <s v="Kendre Miller"/>
        <s v="Blake Corum"/>
        <s v="Kareem Hunt"/>
        <s v="Devin Neal"/>
        <s v="Elijah Mitchell"/>
        <s v="Kyle Monangai"/>
        <s v="Raheem Mostert"/>
        <s v="Justice Hill"/>
        <s v="DJ Giddens"/>
        <s v="Keaton Mitchell"/>
        <s v="Miles Sanders"/>
        <s v="Jaleel McLaughlin"/>
        <s v="Devin Singletary"/>
        <s v="Antonio Gibson"/>
        <s v="Tahj Brooks"/>
        <s v="Jarquez Hunter"/>
        <s v="Brashard Smith"/>
        <s v="Ty Johnson"/>
        <s v="Audric Estime"/>
        <s v="Woody Marks"/>
        <s v="Will Shipley"/>
        <s v="Jordan James"/>
        <s v="Kenneth Gainwell"/>
        <s v="AJ Dillon"/>
        <s v="Cordarrelle Patterson"/>
        <s v="Kimani Vidal"/>
        <s v="Sean Tucker"/>
        <s v="Zack Moss"/>
        <s v="Sincere McCormick"/>
        <s v="Dameon Pierce"/>
        <s v="Khalil Herbert"/>
        <s v="Alexander Mattison"/>
        <s v="Trevor Etienne"/>
        <s v="Ollie Gordon II"/>
        <s v="Damien Martinez"/>
        <s v="Isaiah Davis"/>
        <s v="Jacory Croskey-Merritt"/>
        <s v="Ty Chandler"/>
        <s v="Chris Brooks"/>
        <s v="A.J. Dillon"/>
        <s v="LeQuint Allen Jr."/>
        <s v="Chris Rodriguez Jr."/>
        <s v="Phil Mafah"/>
        <s v="Raheim Sander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vin" refreshedDate="45866.846525578701" createdVersion="8" refreshedVersion="8" minRefreshableVersion="3" recordCount="409" xr:uid="{C64C2F92-09EB-4E98-A59A-E75204B97346}">
  <cacheSource type="worksheet">
    <worksheetSource name="Table2_1"/>
  </cacheSource>
  <cacheFields count="3">
    <cacheField name="Rank" numFmtId="0">
      <sharedItems containsSemiMixedTypes="0" containsString="0" containsNumber="1" containsInteger="1" minValue="1" maxValue="75"/>
    </cacheField>
    <cacheField name="Source" numFmtId="0">
      <sharedItems/>
    </cacheField>
    <cacheField name="Player" numFmtId="0">
      <sharedItems count="85">
        <s v="Ja'Marr Chase"/>
        <s v="Justin Jefferson"/>
        <s v="CeeDee Lamb"/>
        <s v="Puka Nacua"/>
        <s v="Malik Nabers"/>
        <s v="Nico Collins"/>
        <s v="Amon-Ra St. Brown"/>
        <s v="Brian Thomas Jr."/>
        <s v="A.J. Brown"/>
        <s v="Drake London"/>
        <s v="Garrett Wilson"/>
        <s v="Tee Higgins"/>
        <s v="Ladd McConkey"/>
        <s v="Tyreek Hill"/>
        <s v="Mike Evans"/>
        <s v="Jaxon Smith-Njigba"/>
        <s v="Marvin Harrison Jr."/>
        <s v="Davante Adams"/>
        <s v="Rashee Rice"/>
        <s v="Terry McLaurin"/>
        <s v="DK Metcalf"/>
        <s v="DJ Moore"/>
        <s v="Courtland Sutton"/>
        <s v="Xavier Worthy"/>
        <s v="Jameson Williams"/>
        <s v="Tetairoa McMillan"/>
        <s v="Travis Hunter"/>
        <s v="Zay Flowers"/>
        <s v="DeVonta Smith"/>
        <s v="Jerry Jeudy"/>
        <s v="Rome Odunze"/>
        <s v="Calvin Ridley"/>
        <s v="George Pickens"/>
        <s v="Jaylen Waddle"/>
        <s v="Chris Olave"/>
        <s v="Chris Godwin"/>
        <s v="Jakobi Meyers"/>
        <s v="D.K. Metcalf"/>
        <s v="Jauan Jennings"/>
        <s v="Jordan Addison"/>
        <s v="Deebo Samuel"/>
        <s v="Khalil Shakir"/>
        <s v="Jayden Reed"/>
        <s v="Deebo Samuel Sr."/>
        <s v="Cooper Kupp"/>
        <s v="Ricky Pearsall"/>
        <s v="Stefon Diggs"/>
        <s v="Brandon Aiyuk"/>
        <s v="Josh Downs"/>
        <s v="Matthew Golden"/>
        <s v="Christian Kirk"/>
        <s v="Darnell Mooney"/>
        <s v="Marvin Mims Jr."/>
        <s v="Keon Coleman"/>
        <s v="Michael Pittman Jr."/>
        <s v="Michael Pittman"/>
        <s v="Rashid Shaheed"/>
        <s v="Emeka Egbuka"/>
        <s v="Wan'Dale Robinson"/>
        <s v="Adam Thielen"/>
        <s v="Rashod Bateman"/>
        <s v="Hollywood Brown"/>
        <s v="Luther Burden III"/>
        <s v="Cedric Tillman"/>
        <s v="Jayden Higgins"/>
        <s v="Tre Harris"/>
        <s v="Quentin Johnston"/>
        <s v="Romeo Doubs"/>
        <s v="Kyle Williams"/>
        <s v="Tre' Harris"/>
        <s v="Marquise Brown"/>
        <s v="Jack Bech"/>
        <s v="Xavier Legette"/>
        <s v="Jalen McMillan"/>
        <s v="Jalen Coker"/>
        <s v="Demario Douglas"/>
        <s v="Pat Bryant"/>
        <s v="DeAndre Hopkins"/>
        <s v="Josh Palmer"/>
        <s v="Greg Dortch"/>
        <s v="Joshua Palmer"/>
        <s v="Adonai Mitchell"/>
        <s v="Darius Slayton"/>
        <s v="Alec Pierce"/>
        <s v="Michael Wilso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vin West" refreshedDate="45881.660891898151" createdVersion="8" refreshedVersion="8" minRefreshableVersion="3" recordCount="149" xr:uid="{AFE43B11-4769-4A42-8D54-861CEEFB6028}">
  <cacheSource type="worksheet">
    <worksheetSource name="TEs"/>
  </cacheSource>
  <cacheFields count="3">
    <cacheField name="Rank" numFmtId="0">
      <sharedItems containsSemiMixedTypes="0" containsString="0" containsNumber="1" containsInteger="1" minValue="1" maxValue="36" count="3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</sharedItems>
    </cacheField>
    <cacheField name="Source" numFmtId="0">
      <sharedItems/>
    </cacheField>
    <cacheField name="Player" numFmtId="0">
      <sharedItems count="39">
        <s v="Brock Bowers"/>
        <s v="Trey McBride"/>
        <s v="George Kittle"/>
        <s v="Sam LaPorta"/>
        <s v="Evan Engram"/>
        <s v="T.J. Hockenson"/>
        <s v="Mark Andrews"/>
        <s v="David Njoku"/>
        <s v="Travis Kelce"/>
        <s v="Tucker Kraft"/>
        <s v="Tyler Warren"/>
        <s v="Colston Loveland"/>
        <s v="Jake Ferguson"/>
        <s v="Dalton Kincaid"/>
        <s v="Dallas Goedert"/>
        <s v="Jonnu Smith"/>
        <s v="Kyle Pitts"/>
        <s v="Zach Ertz"/>
        <s v="Hunter Henry"/>
        <s v="Brenton Strange"/>
        <s v="Isaiah Likely"/>
        <s v="Chigoziem Okonkwo"/>
        <s v="Mike Gesicki"/>
        <s v="Elijah Arroyo"/>
        <s v="Cade Otton"/>
        <s v="Darren Waller"/>
        <s v="Cole Kmet"/>
        <s v="Mason Taylor"/>
        <s v="Pat Freiermuth"/>
        <s v="Dalton Schultz"/>
        <s v="Noah Gray"/>
        <s v="Juwan Johnson"/>
        <s v="Terrance Ferguson"/>
        <s v="Oronde Gadsden II"/>
        <s v="Ja'Tavion Sanders"/>
        <s v="Tyler Conklin"/>
        <s v="Theo Johnson"/>
        <s v="Noah Fant"/>
        <s v="Harold Fannin Jr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vin West" refreshedDate="45881.731524421295" createdVersion="8" refreshedVersion="8" minRefreshableVersion="3" recordCount="141" xr:uid="{0132D653-4FD9-0546-95DB-F13CF2D69A7C}">
  <cacheSource type="worksheet">
    <worksheetSource name="QBs"/>
  </cacheSource>
  <cacheFields count="3">
    <cacheField name="Rank" numFmtId="0">
      <sharedItems containsSemiMixedTypes="0" containsString="0" containsNumber="1" containsInteger="1" minValue="1" maxValue="30"/>
    </cacheField>
    <cacheField name="Source" numFmtId="0">
      <sharedItems/>
    </cacheField>
    <cacheField name="Player" numFmtId="0">
      <sharedItems count="33">
        <s v="Josh Allen"/>
        <s v="Lamar Jackson"/>
        <s v="Jayden Daniels"/>
        <s v="Jalen Hurts"/>
        <s v="Joe Burrow"/>
        <s v="Patrick Mahomes"/>
        <s v="Baker Mayfield"/>
        <s v="Bo Nix"/>
        <s v="Brock Purdy"/>
        <s v="Dak Prescott"/>
        <s v="Kyler Murray"/>
        <s v="Justin Fields"/>
        <s v="Trevor Lawrence"/>
        <s v="Justin Herbert"/>
        <s v="Caleb Williams"/>
        <s v="Jared Goff"/>
        <s v="Jordan Love"/>
        <s v="J.J. McCarthy"/>
        <s v="Drake Maye"/>
        <s v="C.J. Stroud"/>
        <s v="Anthony Richardson"/>
        <s v="Matthew Stafford"/>
        <s v="Tua Tagovailoa"/>
        <s v="Bryce Young"/>
        <s v="Michael Penix"/>
        <s v="Geno Smith"/>
        <s v="Cameron Ward"/>
        <s v="Sam Darnold"/>
        <s v="Russell Wilson"/>
        <s v="Daniel Jones"/>
        <s v="Aaron Rodgers"/>
        <s v="Cam Ward"/>
        <s v="Joe Flacc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5">
  <r>
    <n v="1"/>
    <s v="FantasyPros"/>
    <x v="0"/>
  </r>
  <r>
    <n v="1"/>
    <s v="PFF"/>
    <x v="0"/>
  </r>
  <r>
    <n v="1"/>
    <s v="NFL.com"/>
    <x v="0"/>
  </r>
  <r>
    <n v="1"/>
    <s v="Yahoo"/>
    <x v="0"/>
  </r>
  <r>
    <n v="1"/>
    <s v="DraftSharks"/>
    <x v="1"/>
  </r>
  <r>
    <n v="2"/>
    <s v="FantasyPros"/>
    <x v="2"/>
  </r>
  <r>
    <n v="2"/>
    <s v="PFF"/>
    <x v="2"/>
  </r>
  <r>
    <n v="2"/>
    <s v="NFL.com"/>
    <x v="2"/>
  </r>
  <r>
    <n v="2"/>
    <s v="Yahoo"/>
    <x v="1"/>
  </r>
  <r>
    <n v="2"/>
    <s v="DraftSharks"/>
    <x v="0"/>
  </r>
  <r>
    <n v="3"/>
    <s v="FantasyPros"/>
    <x v="1"/>
  </r>
  <r>
    <n v="3"/>
    <s v="PFF"/>
    <x v="1"/>
  </r>
  <r>
    <n v="3"/>
    <s v="NFL.com"/>
    <x v="1"/>
  </r>
  <r>
    <n v="3"/>
    <s v="Yahoo"/>
    <x v="2"/>
  </r>
  <r>
    <n v="3"/>
    <s v="DraftSharks"/>
    <x v="3"/>
  </r>
  <r>
    <n v="4"/>
    <s v="FantasyPros"/>
    <x v="4"/>
  </r>
  <r>
    <n v="4"/>
    <s v="PFF"/>
    <x v="4"/>
  </r>
  <r>
    <n v="4"/>
    <s v="NFL.com"/>
    <x v="5"/>
  </r>
  <r>
    <n v="4"/>
    <s v="Yahoo"/>
    <x v="3"/>
  </r>
  <r>
    <n v="4"/>
    <s v="DraftSharks"/>
    <x v="6"/>
  </r>
  <r>
    <n v="5"/>
    <s v="FantasyPros"/>
    <x v="7"/>
  </r>
  <r>
    <n v="5"/>
    <s v="PFF"/>
    <x v="5"/>
  </r>
  <r>
    <n v="5"/>
    <s v="NFL.com"/>
    <x v="7"/>
  </r>
  <r>
    <n v="5"/>
    <s v="Yahoo"/>
    <x v="7"/>
  </r>
  <r>
    <n v="5"/>
    <s v="DraftSharks"/>
    <x v="2"/>
  </r>
  <r>
    <n v="6"/>
    <s v="FantasyPros"/>
    <x v="5"/>
  </r>
  <r>
    <n v="6"/>
    <s v="PFF"/>
    <x v="3"/>
  </r>
  <r>
    <n v="6"/>
    <s v="NFL.com"/>
    <x v="4"/>
  </r>
  <r>
    <n v="6"/>
    <s v="Yahoo"/>
    <x v="4"/>
  </r>
  <r>
    <n v="6"/>
    <s v="DraftSharks"/>
    <x v="7"/>
  </r>
  <r>
    <n v="7"/>
    <s v="FantasyPros"/>
    <x v="3"/>
  </r>
  <r>
    <n v="7"/>
    <s v="PFF"/>
    <x v="7"/>
  </r>
  <r>
    <n v="7"/>
    <s v="NFL.com"/>
    <x v="3"/>
  </r>
  <r>
    <n v="7"/>
    <s v="Yahoo"/>
    <x v="6"/>
  </r>
  <r>
    <n v="7"/>
    <s v="DraftSharks"/>
    <x v="4"/>
  </r>
  <r>
    <n v="8"/>
    <s v="FantasyPros"/>
    <x v="8"/>
  </r>
  <r>
    <n v="8"/>
    <s v="PFF"/>
    <x v="8"/>
  </r>
  <r>
    <n v="8"/>
    <s v="NFL.com"/>
    <x v="9"/>
  </r>
  <r>
    <n v="8"/>
    <s v="Yahoo"/>
    <x v="5"/>
  </r>
  <r>
    <n v="8"/>
    <s v="DraftSharks"/>
    <x v="10"/>
  </r>
  <r>
    <n v="9"/>
    <s v="FantasyPros"/>
    <x v="6"/>
  </r>
  <r>
    <n v="9"/>
    <s v="PFF"/>
    <x v="9"/>
  </r>
  <r>
    <n v="9"/>
    <s v="NFL.com"/>
    <x v="8"/>
  </r>
  <r>
    <n v="9"/>
    <s v="Yahoo"/>
    <x v="9"/>
  </r>
  <r>
    <n v="9"/>
    <s v="DraftSharks"/>
    <x v="9"/>
  </r>
  <r>
    <n v="10"/>
    <s v="FantasyPros"/>
    <x v="9"/>
  </r>
  <r>
    <n v="10"/>
    <s v="PFF"/>
    <x v="11"/>
  </r>
  <r>
    <n v="10"/>
    <s v="NFL.com"/>
    <x v="12"/>
  </r>
  <r>
    <n v="10"/>
    <s v="Yahoo"/>
    <x v="8"/>
  </r>
  <r>
    <n v="10"/>
    <s v="DraftSharks"/>
    <x v="5"/>
  </r>
  <r>
    <n v="11"/>
    <s v="FantasyPros"/>
    <x v="10"/>
  </r>
  <r>
    <n v="11"/>
    <s v="PFF"/>
    <x v="10"/>
  </r>
  <r>
    <n v="11"/>
    <s v="NFL.com"/>
    <x v="13"/>
  </r>
  <r>
    <n v="11"/>
    <s v="Yahoo"/>
    <x v="13"/>
  </r>
  <r>
    <n v="11"/>
    <s v="DraftSharks"/>
    <x v="8"/>
  </r>
  <r>
    <n v="12"/>
    <s v="FantasyPros"/>
    <x v="14"/>
  </r>
  <r>
    <n v="12"/>
    <s v="PFF"/>
    <x v="6"/>
  </r>
  <r>
    <n v="12"/>
    <s v="NFL.com"/>
    <x v="11"/>
  </r>
  <r>
    <n v="12"/>
    <s v="Yahoo"/>
    <x v="10"/>
  </r>
  <r>
    <n v="12"/>
    <s v="DraftSharks"/>
    <x v="14"/>
  </r>
  <r>
    <n v="13"/>
    <s v="FantasyPros"/>
    <x v="13"/>
  </r>
  <r>
    <n v="13"/>
    <s v="PFF"/>
    <x v="14"/>
  </r>
  <r>
    <n v="13"/>
    <s v="NFL.com"/>
    <x v="14"/>
  </r>
  <r>
    <n v="13"/>
    <s v="Yahoo"/>
    <x v="14"/>
  </r>
  <r>
    <n v="13"/>
    <s v="DraftSharks"/>
    <x v="13"/>
  </r>
  <r>
    <n v="14"/>
    <s v="FantasyPros"/>
    <x v="11"/>
  </r>
  <r>
    <n v="14"/>
    <s v="PFF"/>
    <x v="13"/>
  </r>
  <r>
    <n v="14"/>
    <s v="NFL.com"/>
    <x v="10"/>
  </r>
  <r>
    <n v="14"/>
    <s v="Yahoo"/>
    <x v="11"/>
  </r>
  <r>
    <n v="14"/>
    <s v="DraftSharks"/>
    <x v="12"/>
  </r>
  <r>
    <n v="15"/>
    <s v="FantasyPros"/>
    <x v="15"/>
  </r>
  <r>
    <n v="15"/>
    <s v="PFF"/>
    <x v="16"/>
  </r>
  <r>
    <n v="15"/>
    <s v="NFL.com"/>
    <x v="15"/>
  </r>
  <r>
    <n v="15"/>
    <s v="Yahoo"/>
    <x v="12"/>
  </r>
  <r>
    <n v="15"/>
    <s v="DraftSharks"/>
    <x v="11"/>
  </r>
  <r>
    <n v="16"/>
    <s v="FantasyPros"/>
    <x v="12"/>
  </r>
  <r>
    <n v="16"/>
    <s v="PFF"/>
    <x v="15"/>
  </r>
  <r>
    <n v="16"/>
    <s v="NFL.com"/>
    <x v="6"/>
  </r>
  <r>
    <n v="16"/>
    <s v="Yahoo"/>
    <x v="17"/>
  </r>
  <r>
    <n v="16"/>
    <s v="DraftSharks"/>
    <x v="17"/>
  </r>
  <r>
    <n v="17"/>
    <s v="FantasyPros"/>
    <x v="18"/>
  </r>
  <r>
    <n v="17"/>
    <s v="PFF"/>
    <x v="19"/>
  </r>
  <r>
    <n v="17"/>
    <s v="NFL.com"/>
    <x v="20"/>
  </r>
  <r>
    <n v="17"/>
    <s v="Yahoo"/>
    <x v="15"/>
  </r>
  <r>
    <n v="17"/>
    <s v="DraftSharks"/>
    <x v="18"/>
  </r>
  <r>
    <n v="18"/>
    <s v="FantasyPros"/>
    <x v="19"/>
  </r>
  <r>
    <n v="18"/>
    <s v="PFF"/>
    <x v="17"/>
  </r>
  <r>
    <n v="18"/>
    <s v="NFL.com"/>
    <x v="18"/>
  </r>
  <r>
    <n v="18"/>
    <s v="Yahoo"/>
    <x v="16"/>
  </r>
  <r>
    <n v="18"/>
    <s v="DraftSharks"/>
    <x v="16"/>
  </r>
  <r>
    <n v="19"/>
    <s v="FantasyPros"/>
    <x v="17"/>
  </r>
  <r>
    <n v="19"/>
    <s v="PFF"/>
    <x v="18"/>
  </r>
  <r>
    <n v="19"/>
    <s v="NFL.com"/>
    <x v="21"/>
  </r>
  <r>
    <n v="19"/>
    <s v="Yahoo"/>
    <x v="18"/>
  </r>
  <r>
    <n v="19"/>
    <s v="DraftSharks"/>
    <x v="15"/>
  </r>
  <r>
    <n v="20"/>
    <s v="FantasyPros"/>
    <x v="16"/>
  </r>
  <r>
    <n v="20"/>
    <s v="PFF"/>
    <x v="12"/>
  </r>
  <r>
    <n v="20"/>
    <s v="NFL.com"/>
    <x v="22"/>
  </r>
  <r>
    <n v="20"/>
    <s v="Yahoo"/>
    <x v="19"/>
  </r>
  <r>
    <n v="20"/>
    <s v="DraftSharks"/>
    <x v="23"/>
  </r>
  <r>
    <n v="21"/>
    <s v="FantasyPros"/>
    <x v="23"/>
  </r>
  <r>
    <n v="21"/>
    <s v="PFF"/>
    <x v="20"/>
  </r>
  <r>
    <n v="21"/>
    <s v="NFL.com"/>
    <x v="17"/>
  </r>
  <r>
    <n v="21"/>
    <s v="Yahoo"/>
    <x v="23"/>
  </r>
  <r>
    <n v="21"/>
    <s v="DraftSharks"/>
    <x v="19"/>
  </r>
  <r>
    <n v="22"/>
    <s v="FantasyPros"/>
    <x v="20"/>
  </r>
  <r>
    <n v="22"/>
    <s v="PFF"/>
    <x v="24"/>
  </r>
  <r>
    <n v="22"/>
    <s v="NFL.com"/>
    <x v="25"/>
  </r>
  <r>
    <n v="22"/>
    <s v="Yahoo"/>
    <x v="21"/>
  </r>
  <r>
    <n v="22"/>
    <s v="DraftSharks"/>
    <x v="22"/>
  </r>
  <r>
    <n v="23"/>
    <s v="FantasyPros"/>
    <x v="26"/>
  </r>
  <r>
    <n v="23"/>
    <s v="PFF"/>
    <x v="27"/>
  </r>
  <r>
    <n v="23"/>
    <s v="NFL.com"/>
    <x v="16"/>
  </r>
  <r>
    <n v="23"/>
    <s v="Yahoo"/>
    <x v="25"/>
  </r>
  <r>
    <n v="23"/>
    <s v="DraftSharks"/>
    <x v="21"/>
  </r>
  <r>
    <n v="24"/>
    <s v="FantasyPros"/>
    <x v="24"/>
  </r>
  <r>
    <n v="24"/>
    <s v="PFF"/>
    <x v="28"/>
  </r>
  <r>
    <n v="24"/>
    <s v="NFL.com"/>
    <x v="23"/>
  </r>
  <r>
    <n v="24"/>
    <s v="Yahoo"/>
    <x v="24"/>
  </r>
  <r>
    <n v="24"/>
    <s v="DraftSharks"/>
    <x v="29"/>
  </r>
  <r>
    <n v="25"/>
    <s v="FantasyPros"/>
    <x v="21"/>
  </r>
  <r>
    <n v="25"/>
    <s v="PFF"/>
    <x v="22"/>
  </r>
  <r>
    <n v="25"/>
    <s v="NFL.com"/>
    <x v="24"/>
  </r>
  <r>
    <n v="25"/>
    <s v="Yahoo"/>
    <x v="20"/>
  </r>
  <r>
    <n v="25"/>
    <s v="DraftSharks"/>
    <x v="27"/>
  </r>
  <r>
    <n v="26"/>
    <s v="FantasyPros"/>
    <x v="22"/>
  </r>
  <r>
    <n v="26"/>
    <s v="PFF"/>
    <x v="23"/>
  </r>
  <r>
    <n v="26"/>
    <s v="NFL.com"/>
    <x v="29"/>
  </r>
  <r>
    <n v="26"/>
    <s v="Yahoo"/>
    <x v="26"/>
  </r>
  <r>
    <n v="26"/>
    <s v="DraftSharks"/>
    <x v="30"/>
  </r>
  <r>
    <n v="27"/>
    <s v="FantasyPros"/>
    <x v="25"/>
  </r>
  <r>
    <n v="27"/>
    <s v="PFF"/>
    <x v="31"/>
  </r>
  <r>
    <n v="27"/>
    <s v="NFL.com"/>
    <x v="19"/>
  </r>
  <r>
    <n v="27"/>
    <s v="Yahoo"/>
    <x v="22"/>
  </r>
  <r>
    <n v="27"/>
    <s v="DraftSharks"/>
    <x v="20"/>
  </r>
  <r>
    <n v="28"/>
    <s v="FantasyPros"/>
    <x v="29"/>
  </r>
  <r>
    <n v="28"/>
    <s v="PFF"/>
    <x v="21"/>
  </r>
  <r>
    <n v="28"/>
    <s v="NFL.com"/>
    <x v="31"/>
  </r>
  <r>
    <n v="28"/>
    <s v="Yahoo"/>
    <x v="29"/>
  </r>
  <r>
    <n v="28"/>
    <s v="DraftSharks"/>
    <x v="25"/>
  </r>
  <r>
    <n v="29"/>
    <s v="FantasyPros"/>
    <x v="28"/>
  </r>
  <r>
    <n v="29"/>
    <s v="PFF"/>
    <x v="32"/>
  </r>
  <r>
    <n v="29"/>
    <s v="NFL.com"/>
    <x v="33"/>
  </r>
  <r>
    <n v="29"/>
    <s v="Yahoo"/>
    <x v="30"/>
  </r>
  <r>
    <n v="29"/>
    <s v="DraftSharks"/>
    <x v="24"/>
  </r>
  <r>
    <n v="30"/>
    <s v="FantasyPros"/>
    <x v="32"/>
  </r>
  <r>
    <n v="30"/>
    <s v="PFF"/>
    <x v="25"/>
  </r>
  <r>
    <n v="30"/>
    <s v="NFL.com"/>
    <x v="27"/>
  </r>
  <r>
    <n v="30"/>
    <s v="Yahoo"/>
    <x v="32"/>
  </r>
  <r>
    <n v="30"/>
    <s v="DraftSharks"/>
    <x v="28"/>
  </r>
  <r>
    <n v="31"/>
    <s v="FantasyPros"/>
    <x v="33"/>
  </r>
  <r>
    <n v="31"/>
    <s v="PFF"/>
    <x v="34"/>
  </r>
  <r>
    <n v="31"/>
    <s v="NFL.com"/>
    <x v="35"/>
  </r>
  <r>
    <n v="31"/>
    <s v="Yahoo"/>
    <x v="35"/>
  </r>
  <r>
    <n v="31"/>
    <s v="DraftSharks"/>
    <x v="36"/>
  </r>
  <r>
    <n v="32"/>
    <s v="FantasyPros"/>
    <x v="30"/>
  </r>
  <r>
    <n v="32"/>
    <s v="PFF"/>
    <x v="29"/>
  </r>
  <r>
    <n v="32"/>
    <s v="NFL.com"/>
    <x v="37"/>
  </r>
  <r>
    <n v="32"/>
    <s v="Yahoo"/>
    <x v="36"/>
  </r>
  <r>
    <n v="32"/>
    <s v="DraftSharks"/>
    <x v="32"/>
  </r>
  <r>
    <n v="33"/>
    <s v="FantasyPros"/>
    <x v="35"/>
  </r>
  <r>
    <n v="33"/>
    <s v="PFF"/>
    <x v="38"/>
  </r>
  <r>
    <n v="33"/>
    <s v="NFL.com"/>
    <x v="32"/>
  </r>
  <r>
    <n v="33"/>
    <s v="Yahoo"/>
    <x v="39"/>
  </r>
  <r>
    <n v="33"/>
    <s v="DraftSharks"/>
    <x v="40"/>
  </r>
  <r>
    <n v="34"/>
    <s v="FantasyPros"/>
    <x v="34"/>
  </r>
  <r>
    <n v="34"/>
    <s v="PFF"/>
    <x v="33"/>
  </r>
  <r>
    <n v="34"/>
    <s v="NFL.com"/>
    <x v="41"/>
  </r>
  <r>
    <n v="34"/>
    <s v="Yahoo"/>
    <x v="42"/>
  </r>
  <r>
    <n v="34"/>
    <s v="DraftSharks"/>
    <x v="37"/>
  </r>
  <r>
    <n v="35"/>
    <s v="FantasyPros"/>
    <x v="43"/>
  </r>
  <r>
    <n v="35"/>
    <s v="PFF"/>
    <x v="44"/>
  </r>
  <r>
    <n v="35"/>
    <s v="NFL.com"/>
    <x v="39"/>
  </r>
  <r>
    <n v="35"/>
    <s v="Yahoo"/>
    <x v="45"/>
  </r>
  <r>
    <n v="35"/>
    <s v="DraftSharks"/>
    <x v="42"/>
  </r>
  <r>
    <n v="36"/>
    <s v="FantasyPros"/>
    <x v="38"/>
  </r>
  <r>
    <n v="36"/>
    <s v="PFF"/>
    <x v="45"/>
  </r>
  <r>
    <n v="36"/>
    <s v="NFL.com"/>
    <x v="36"/>
  </r>
  <r>
    <n v="36"/>
    <s v="Yahoo"/>
    <x v="38"/>
  </r>
  <r>
    <n v="36"/>
    <s v="DraftSharks"/>
    <x v="35"/>
  </r>
  <r>
    <n v="37"/>
    <s v="FantasyPros"/>
    <x v="45"/>
  </r>
  <r>
    <n v="37"/>
    <s v="PFF"/>
    <x v="46"/>
  </r>
  <r>
    <n v="37"/>
    <s v="NFL.com"/>
    <x v="45"/>
  </r>
  <r>
    <n v="37"/>
    <s v="Yahoo"/>
    <x v="34"/>
  </r>
  <r>
    <n v="37"/>
    <s v="DraftSharks"/>
    <x v="44"/>
  </r>
  <r>
    <n v="38"/>
    <s v="FantasyPros"/>
    <x v="44"/>
  </r>
  <r>
    <n v="38"/>
    <s v="PFF"/>
    <x v="36"/>
  </r>
  <r>
    <n v="38"/>
    <s v="NFL.com"/>
    <x v="44"/>
  </r>
  <r>
    <n v="38"/>
    <s v="Yahoo"/>
    <x v="33"/>
  </r>
  <r>
    <n v="38"/>
    <s v="DraftSharks"/>
    <x v="33"/>
  </r>
  <r>
    <n v="39"/>
    <s v="FantasyPros"/>
    <x v="41"/>
  </r>
  <r>
    <n v="39"/>
    <s v="PFF"/>
    <x v="41"/>
  </r>
  <r>
    <n v="39"/>
    <s v="NFL.com"/>
    <x v="47"/>
  </r>
  <r>
    <n v="39"/>
    <s v="Yahoo"/>
    <x v="28"/>
  </r>
  <r>
    <n v="39"/>
    <s v="DraftSharks"/>
    <x v="47"/>
  </r>
  <r>
    <n v="40"/>
    <s v="FantasyPros"/>
    <x v="48"/>
  </r>
  <r>
    <n v="40"/>
    <s v="PFF"/>
    <x v="39"/>
  </r>
  <r>
    <n v="40"/>
    <s v="NFL.com"/>
    <x v="34"/>
  </r>
  <r>
    <n v="40"/>
    <s v="Yahoo"/>
    <x v="48"/>
  </r>
  <r>
    <n v="40"/>
    <s v="DraftSharks"/>
    <x v="41"/>
  </r>
  <r>
    <n v="41"/>
    <s v="FantasyPros"/>
    <x v="47"/>
  </r>
  <r>
    <n v="41"/>
    <s v="PFF"/>
    <x v="47"/>
  </r>
  <r>
    <n v="41"/>
    <s v="NFL.com"/>
    <x v="48"/>
  </r>
  <r>
    <n v="41"/>
    <s v="Yahoo"/>
    <x v="47"/>
  </r>
  <r>
    <n v="41"/>
    <s v="DraftSharks"/>
    <x v="34"/>
  </r>
  <r>
    <n v="42"/>
    <s v="FantasyPros"/>
    <x v="39"/>
  </r>
  <r>
    <n v="42"/>
    <s v="PFF"/>
    <x v="49"/>
  </r>
  <r>
    <n v="42"/>
    <s v="NFL.com"/>
    <x v="50"/>
  </r>
  <r>
    <n v="42"/>
    <s v="Yahoo"/>
    <x v="41"/>
  </r>
  <r>
    <n v="42"/>
    <s v="DraftSharks"/>
    <x v="49"/>
  </r>
  <r>
    <n v="43"/>
    <s v="FantasyPros"/>
    <x v="36"/>
  </r>
  <r>
    <n v="43"/>
    <s v="PFF"/>
    <x v="51"/>
  </r>
  <r>
    <n v="43"/>
    <s v="NFL.com"/>
    <x v="52"/>
  </r>
  <r>
    <n v="43"/>
    <s v="Yahoo"/>
    <x v="53"/>
  </r>
  <r>
    <n v="43"/>
    <s v="DraftSharks"/>
    <x v="43"/>
  </r>
  <r>
    <n v="44"/>
    <s v="FantasyPros"/>
    <x v="42"/>
  </r>
  <r>
    <n v="44"/>
    <s v="PFF"/>
    <x v="48"/>
  </r>
  <r>
    <n v="44"/>
    <s v="NFL.com"/>
    <x v="42"/>
  </r>
  <r>
    <n v="44"/>
    <s v="Yahoo"/>
    <x v="54"/>
  </r>
  <r>
    <n v="44"/>
    <s v="DraftSharks"/>
    <x v="48"/>
  </r>
  <r>
    <n v="45"/>
    <s v="FantasyPros"/>
    <x v="55"/>
  </r>
  <r>
    <n v="45"/>
    <s v="PFF"/>
    <x v="54"/>
  </r>
  <r>
    <n v="45"/>
    <s v="NFL.com"/>
    <x v="54"/>
  </r>
  <r>
    <n v="45"/>
    <s v="Yahoo"/>
    <x v="49"/>
  </r>
  <r>
    <n v="45"/>
    <s v="DraftSharks"/>
    <x v="39"/>
  </r>
  <r>
    <n v="46"/>
    <s v="FantasyPros"/>
    <x v="56"/>
  </r>
  <r>
    <n v="46"/>
    <s v="PFF"/>
    <x v="42"/>
  </r>
  <r>
    <n v="46"/>
    <s v="NFL.com"/>
    <x v="43"/>
  </r>
  <r>
    <n v="46"/>
    <s v="Yahoo"/>
    <x v="51"/>
  </r>
  <r>
    <n v="46"/>
    <s v="DraftSharks"/>
    <x v="56"/>
  </r>
  <r>
    <n v="47"/>
    <s v="FantasyPros"/>
    <x v="51"/>
  </r>
  <r>
    <n v="47"/>
    <s v="PFF"/>
    <x v="56"/>
  </r>
  <r>
    <n v="47"/>
    <s v="NFL.com"/>
    <x v="53"/>
  </r>
  <r>
    <n v="47"/>
    <s v="Yahoo"/>
    <x v="55"/>
  </r>
  <r>
    <n v="47"/>
    <s v="DraftSharks"/>
    <x v="57"/>
  </r>
  <r>
    <n v="48"/>
    <s v="FantasyPros"/>
    <x v="58"/>
  </r>
  <r>
    <n v="48"/>
    <s v="PFF"/>
    <x v="52"/>
  </r>
  <r>
    <n v="48"/>
    <s v="NFL.com"/>
    <x v="51"/>
  </r>
  <r>
    <n v="48"/>
    <s v="Yahoo"/>
    <x v="59"/>
  </r>
  <r>
    <n v="48"/>
    <s v="DraftSharks"/>
    <x v="53"/>
  </r>
  <r>
    <n v="49"/>
    <s v="FantasyPros"/>
    <x v="59"/>
  </r>
  <r>
    <n v="49"/>
    <s v="PFF"/>
    <x v="58"/>
  </r>
  <r>
    <n v="49"/>
    <s v="NFL.com"/>
    <x v="56"/>
  </r>
  <r>
    <n v="49"/>
    <s v="Yahoo"/>
    <x v="60"/>
  </r>
  <r>
    <n v="49"/>
    <s v="DraftSharks"/>
    <x v="55"/>
  </r>
  <r>
    <n v="50"/>
    <s v="FantasyPros"/>
    <x v="53"/>
  </r>
  <r>
    <n v="50"/>
    <s v="PFF"/>
    <x v="55"/>
  </r>
  <r>
    <n v="50"/>
    <s v="NFL.com"/>
    <x v="55"/>
  </r>
  <r>
    <n v="50"/>
    <s v="Yahoo"/>
    <x v="56"/>
  </r>
  <r>
    <n v="50"/>
    <s v="DraftSharks"/>
    <x v="60"/>
  </r>
  <r>
    <n v="51"/>
    <s v="PFF"/>
    <x v="43"/>
  </r>
  <r>
    <n v="51"/>
    <s v="NFL.com"/>
    <x v="61"/>
  </r>
  <r>
    <n v="51"/>
    <s v="Yahoo"/>
    <x v="52"/>
  </r>
  <r>
    <n v="51"/>
    <s v="DraftSharks"/>
    <x v="51"/>
  </r>
  <r>
    <n v="52"/>
    <s v="PFF"/>
    <x v="60"/>
  </r>
  <r>
    <n v="52"/>
    <s v="NFL.com"/>
    <x v="59"/>
  </r>
  <r>
    <n v="52"/>
    <s v="Yahoo"/>
    <x v="43"/>
  </r>
  <r>
    <n v="52"/>
    <s v="DraftSharks"/>
    <x v="50"/>
  </r>
  <r>
    <n v="53"/>
    <s v="PFF"/>
    <x v="57"/>
  </r>
  <r>
    <n v="53"/>
    <s v="NFL.com"/>
    <x v="60"/>
  </r>
  <r>
    <n v="53"/>
    <s v="Yahoo"/>
    <x v="62"/>
  </r>
  <r>
    <n v="53"/>
    <s v="DraftSharks"/>
    <x v="61"/>
  </r>
  <r>
    <n v="54"/>
    <s v="PFF"/>
    <x v="53"/>
  </r>
  <r>
    <n v="54"/>
    <s v="NFL.com"/>
    <x v="63"/>
  </r>
  <r>
    <n v="54"/>
    <s v="Yahoo"/>
    <x v="58"/>
  </r>
  <r>
    <n v="54"/>
    <s v="DraftSharks"/>
    <x v="58"/>
  </r>
  <r>
    <n v="55"/>
    <s v="PFF"/>
    <x v="50"/>
  </r>
  <r>
    <n v="55"/>
    <s v="NFL.com"/>
    <x v="62"/>
  </r>
  <r>
    <n v="55"/>
    <s v="Yahoo"/>
    <x v="64"/>
  </r>
  <r>
    <n v="55"/>
    <s v="DraftSharks"/>
    <x v="59"/>
  </r>
  <r>
    <n v="56"/>
    <s v="PFF"/>
    <x v="62"/>
  </r>
  <r>
    <n v="56"/>
    <s v="NFL.com"/>
    <x v="57"/>
  </r>
  <r>
    <n v="56"/>
    <s v="Yahoo"/>
    <x v="44"/>
  </r>
  <r>
    <n v="56"/>
    <s v="DraftSharks"/>
    <x v="64"/>
  </r>
  <r>
    <n v="57"/>
    <s v="PFF"/>
    <x v="65"/>
  </r>
  <r>
    <n v="57"/>
    <s v="NFL.com"/>
    <x v="66"/>
  </r>
  <r>
    <n v="57"/>
    <s v="Yahoo"/>
    <x v="50"/>
  </r>
  <r>
    <n v="57"/>
    <s v="DraftSharks"/>
    <x v="67"/>
  </r>
  <r>
    <n v="58"/>
    <s v="PFF"/>
    <x v="64"/>
  </r>
  <r>
    <n v="58"/>
    <s v="NFL.com"/>
    <x v="68"/>
  </r>
  <r>
    <n v="58"/>
    <s v="Yahoo"/>
    <x v="63"/>
  </r>
  <r>
    <n v="58"/>
    <s v="DraftSharks"/>
    <x v="63"/>
  </r>
  <r>
    <n v="59"/>
    <s v="PFF"/>
    <x v="61"/>
  </r>
  <r>
    <n v="59"/>
    <s v="NFL.com"/>
    <x v="69"/>
  </r>
  <r>
    <n v="59"/>
    <s v="Yahoo"/>
    <x v="70"/>
  </r>
  <r>
    <n v="59"/>
    <s v="DraftSharks"/>
    <x v="62"/>
  </r>
  <r>
    <n v="60"/>
    <s v="PFF"/>
    <x v="71"/>
  </r>
  <r>
    <n v="60"/>
    <s v="NFL.com"/>
    <x v="72"/>
  </r>
  <r>
    <n v="60"/>
    <s v="Yahoo"/>
    <x v="61"/>
  </r>
  <r>
    <n v="60"/>
    <s v="DraftSharks"/>
    <x v="73"/>
  </r>
  <r>
    <n v="61"/>
    <s v="PFF"/>
    <x v="70"/>
  </r>
  <r>
    <n v="61"/>
    <s v="Yahoo"/>
    <x v="74"/>
  </r>
  <r>
    <n v="61"/>
    <s v="DraftSharks"/>
    <x v="65"/>
  </r>
  <r>
    <n v="62"/>
    <s v="PFF"/>
    <x v="72"/>
  </r>
  <r>
    <n v="62"/>
    <s v="Yahoo"/>
    <x v="75"/>
  </r>
  <r>
    <n v="62"/>
    <s v="DraftSharks"/>
    <x v="54"/>
  </r>
  <r>
    <n v="63"/>
    <s v="PFF"/>
    <x v="69"/>
  </r>
  <r>
    <n v="63"/>
    <s v="Yahoo"/>
    <x v="76"/>
  </r>
  <r>
    <n v="63"/>
    <s v="DraftSharks"/>
    <x v="52"/>
  </r>
  <r>
    <n v="64"/>
    <s v="PFF"/>
    <x v="77"/>
  </r>
  <r>
    <n v="64"/>
    <s v="Yahoo"/>
    <x v="65"/>
  </r>
  <r>
    <n v="64"/>
    <s v="DraftSharks"/>
    <x v="78"/>
  </r>
  <r>
    <n v="65"/>
    <s v="PFF"/>
    <x v="76"/>
  </r>
  <r>
    <n v="65"/>
    <s v="Yahoo"/>
    <x v="66"/>
  </r>
  <r>
    <n v="65"/>
    <s v="DraftSharks"/>
    <x v="70"/>
  </r>
  <r>
    <n v="66"/>
    <s v="PFF"/>
    <x v="79"/>
  </r>
  <r>
    <n v="66"/>
    <s v="Yahoo"/>
    <x v="78"/>
  </r>
  <r>
    <n v="67"/>
    <s v="PFF"/>
    <x v="63"/>
  </r>
  <r>
    <n v="67"/>
    <s v="Yahoo"/>
    <x v="57"/>
  </r>
  <r>
    <n v="68"/>
    <s v="PFF"/>
    <x v="80"/>
  </r>
  <r>
    <n v="68"/>
    <s v="Yahoo"/>
    <x v="81"/>
  </r>
  <r>
    <n v="69"/>
    <s v="PFF"/>
    <x v="78"/>
  </r>
  <r>
    <n v="69"/>
    <s v="Yahoo"/>
    <x v="72"/>
  </r>
  <r>
    <n v="70"/>
    <s v="PFF"/>
    <x v="82"/>
  </r>
  <r>
    <n v="70"/>
    <s v="Yahoo"/>
    <x v="83"/>
  </r>
  <r>
    <n v="71"/>
    <s v="PFF"/>
    <x v="67"/>
  </r>
  <r>
    <n v="71"/>
    <s v="Yahoo"/>
    <x v="67"/>
  </r>
  <r>
    <n v="72"/>
    <s v="PFF"/>
    <x v="66"/>
  </r>
  <r>
    <n v="72"/>
    <s v="Yahoo"/>
    <x v="84"/>
  </r>
  <r>
    <n v="73"/>
    <s v="PFF"/>
    <x v="83"/>
  </r>
  <r>
    <n v="73"/>
    <s v="Yahoo"/>
    <x v="71"/>
  </r>
  <r>
    <n v="74"/>
    <s v="PFF"/>
    <x v="75"/>
  </r>
  <r>
    <n v="74"/>
    <s v="Yahoo"/>
    <x v="85"/>
  </r>
  <r>
    <n v="75"/>
    <s v="PFF"/>
    <x v="86"/>
  </r>
  <r>
    <n v="75"/>
    <s v="Yahoo"/>
    <x v="73"/>
  </r>
  <r>
    <n v="76"/>
    <s v="PFF"/>
    <x v="87"/>
  </r>
  <r>
    <n v="76"/>
    <s v="Yahoo"/>
    <x v="88"/>
  </r>
  <r>
    <n v="77"/>
    <s v="PFF"/>
    <x v="73"/>
  </r>
  <r>
    <n v="77"/>
    <s v="Yahoo"/>
    <x v="89"/>
  </r>
  <r>
    <n v="78"/>
    <s v="PFF"/>
    <x v="90"/>
  </r>
  <r>
    <n v="78"/>
    <s v="Yahoo"/>
    <x v="69"/>
  </r>
  <r>
    <n v="79"/>
    <s v="PFF"/>
    <x v="81"/>
  </r>
  <r>
    <n v="79"/>
    <s v="Yahoo"/>
    <x v="91"/>
  </r>
  <r>
    <n v="80"/>
    <s v="PFF"/>
    <x v="74"/>
  </r>
  <r>
    <n v="80"/>
    <s v="Yahoo"/>
    <x v="92"/>
  </r>
  <r>
    <n v="81"/>
    <s v="Yahoo"/>
    <x v="93"/>
  </r>
  <r>
    <n v="82"/>
    <s v="Yahoo"/>
    <x v="94"/>
  </r>
  <r>
    <n v="83"/>
    <s v="Yahoo"/>
    <x v="68"/>
  </r>
  <r>
    <n v="84"/>
    <s v="Yahoo"/>
    <x v="90"/>
  </r>
  <r>
    <n v="85"/>
    <s v="Yahoo"/>
    <x v="77"/>
  </r>
  <r>
    <n v="86"/>
    <s v="Yahoo"/>
    <x v="80"/>
  </r>
  <r>
    <n v="87"/>
    <s v="Yahoo"/>
    <x v="95"/>
  </r>
  <r>
    <n v="88"/>
    <s v="Yahoo"/>
    <x v="96"/>
  </r>
  <r>
    <n v="89"/>
    <s v="Yahoo"/>
    <x v="82"/>
  </r>
  <r>
    <n v="90"/>
    <s v="Yahoo"/>
    <x v="97"/>
  </r>
  <r>
    <n v="91"/>
    <s v="Yahoo"/>
    <x v="98"/>
  </r>
  <r>
    <n v="92"/>
    <s v="Yahoo"/>
    <x v="79"/>
  </r>
  <r>
    <n v="93"/>
    <s v="Yahoo"/>
    <x v="99"/>
  </r>
  <r>
    <n v="94"/>
    <s v="Yahoo"/>
    <x v="100"/>
  </r>
  <r>
    <n v="95"/>
    <s v="Yahoo"/>
    <x v="101"/>
  </r>
  <r>
    <n v="96"/>
    <s v="Yahoo"/>
    <x v="102"/>
  </r>
  <r>
    <n v="97"/>
    <s v="Yahoo"/>
    <x v="103"/>
  </r>
  <r>
    <n v="98"/>
    <s v="Yahoo"/>
    <x v="104"/>
  </r>
  <r>
    <n v="99"/>
    <s v="Yahoo"/>
    <x v="105"/>
  </r>
  <r>
    <n v="100"/>
    <s v="Yahoo"/>
    <x v="10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9">
  <r>
    <n v="1"/>
    <s v="Fantasy Pros"/>
    <x v="0"/>
  </r>
  <r>
    <n v="1"/>
    <s v="ESPN"/>
    <x v="0"/>
  </r>
  <r>
    <n v="1"/>
    <s v="NFL"/>
    <x v="0"/>
  </r>
  <r>
    <n v="1"/>
    <s v="PFF"/>
    <x v="0"/>
  </r>
  <r>
    <n v="1"/>
    <s v="CBS"/>
    <x v="0"/>
  </r>
  <r>
    <n v="1"/>
    <s v="Yahoo"/>
    <x v="0"/>
  </r>
  <r>
    <n v="2"/>
    <s v="Fantasy Pros"/>
    <x v="1"/>
  </r>
  <r>
    <n v="2"/>
    <s v="ESPN"/>
    <x v="1"/>
  </r>
  <r>
    <n v="2"/>
    <s v="NFL"/>
    <x v="1"/>
  </r>
  <r>
    <n v="2"/>
    <s v="PFF"/>
    <x v="1"/>
  </r>
  <r>
    <n v="2"/>
    <s v="CBS"/>
    <x v="2"/>
  </r>
  <r>
    <n v="2"/>
    <s v="Yahoo"/>
    <x v="1"/>
  </r>
  <r>
    <n v="3"/>
    <s v="Fantasy Pros"/>
    <x v="2"/>
  </r>
  <r>
    <n v="3"/>
    <s v="ESPN"/>
    <x v="2"/>
  </r>
  <r>
    <n v="3"/>
    <s v="NFL"/>
    <x v="2"/>
  </r>
  <r>
    <n v="3"/>
    <s v="PFF"/>
    <x v="3"/>
  </r>
  <r>
    <n v="3"/>
    <s v="CBS"/>
    <x v="1"/>
  </r>
  <r>
    <n v="3"/>
    <s v="Yahoo"/>
    <x v="2"/>
  </r>
  <r>
    <n v="4"/>
    <s v="Fantasy Pros"/>
    <x v="3"/>
  </r>
  <r>
    <n v="4"/>
    <s v="ESPN"/>
    <x v="3"/>
  </r>
  <r>
    <n v="4"/>
    <s v="NFL"/>
    <x v="3"/>
  </r>
  <r>
    <n v="4"/>
    <s v="PFF"/>
    <x v="4"/>
  </r>
  <r>
    <n v="4"/>
    <s v="CBS"/>
    <x v="5"/>
  </r>
  <r>
    <n v="4"/>
    <s v="Yahoo"/>
    <x v="5"/>
  </r>
  <r>
    <n v="5"/>
    <s v="Fantasy Pros"/>
    <x v="5"/>
  </r>
  <r>
    <n v="5"/>
    <s v="ESPN"/>
    <x v="6"/>
  </r>
  <r>
    <n v="5"/>
    <s v="NFL"/>
    <x v="4"/>
  </r>
  <r>
    <n v="5"/>
    <s v="PFF"/>
    <x v="2"/>
  </r>
  <r>
    <n v="5"/>
    <s v="CBS"/>
    <x v="4"/>
  </r>
  <r>
    <n v="5"/>
    <s v="Yahoo"/>
    <x v="6"/>
  </r>
  <r>
    <n v="6"/>
    <s v="Fantasy Pros"/>
    <x v="4"/>
  </r>
  <r>
    <n v="6"/>
    <s v="ESPN"/>
    <x v="4"/>
  </r>
  <r>
    <n v="6"/>
    <s v="NFL"/>
    <x v="7"/>
  </r>
  <r>
    <n v="6"/>
    <s v="PFF"/>
    <x v="6"/>
  </r>
  <r>
    <n v="6"/>
    <s v="CBS"/>
    <x v="3"/>
  </r>
  <r>
    <n v="6"/>
    <s v="Yahoo"/>
    <x v="3"/>
  </r>
  <r>
    <n v="7"/>
    <s v="Fantasy Pros"/>
    <x v="7"/>
  </r>
  <r>
    <n v="7"/>
    <s v="ESPN"/>
    <x v="5"/>
  </r>
  <r>
    <n v="7"/>
    <s v="NFL"/>
    <x v="6"/>
  </r>
  <r>
    <n v="7"/>
    <s v="PFF"/>
    <x v="7"/>
  </r>
  <r>
    <n v="7"/>
    <s v="CBS"/>
    <x v="8"/>
  </r>
  <r>
    <n v="7"/>
    <s v="Yahoo"/>
    <x v="4"/>
  </r>
  <r>
    <n v="8"/>
    <s v="Fantasy Pros"/>
    <x v="6"/>
  </r>
  <r>
    <n v="8"/>
    <s v="ESPN"/>
    <x v="7"/>
  </r>
  <r>
    <n v="8"/>
    <s v="NFL"/>
    <x v="5"/>
  </r>
  <r>
    <n v="8"/>
    <s v="PFF"/>
    <x v="5"/>
  </r>
  <r>
    <n v="8"/>
    <s v="CBS"/>
    <x v="6"/>
  </r>
  <r>
    <n v="8"/>
    <s v="Yahoo"/>
    <x v="7"/>
  </r>
  <r>
    <n v="9"/>
    <s v="Fantasy Pros"/>
    <x v="8"/>
  </r>
  <r>
    <n v="9"/>
    <s v="ESPN"/>
    <x v="8"/>
  </r>
  <r>
    <n v="9"/>
    <s v="NFL"/>
    <x v="9"/>
  </r>
  <r>
    <n v="9"/>
    <s v="PFF"/>
    <x v="9"/>
  </r>
  <r>
    <n v="9"/>
    <s v="CBS"/>
    <x v="7"/>
  </r>
  <r>
    <n v="9"/>
    <s v="Yahoo"/>
    <x v="9"/>
  </r>
  <r>
    <n v="10"/>
    <s v="Fantasy Pros"/>
    <x v="9"/>
  </r>
  <r>
    <n v="10"/>
    <s v="ESPN"/>
    <x v="9"/>
  </r>
  <r>
    <n v="10"/>
    <s v="NFL"/>
    <x v="10"/>
  </r>
  <r>
    <n v="10"/>
    <s v="PFF"/>
    <x v="8"/>
  </r>
  <r>
    <n v="10"/>
    <s v="CBS"/>
    <x v="11"/>
  </r>
  <r>
    <n v="10"/>
    <s v="Yahoo"/>
    <x v="12"/>
  </r>
  <r>
    <n v="11"/>
    <s v="Fantasy Pros"/>
    <x v="12"/>
  </r>
  <r>
    <n v="11"/>
    <s v="ESPN"/>
    <x v="12"/>
  </r>
  <r>
    <n v="11"/>
    <s v="NFL"/>
    <x v="12"/>
  </r>
  <r>
    <n v="11"/>
    <s v="PFF"/>
    <x v="10"/>
  </r>
  <r>
    <n v="11"/>
    <s v="CBS"/>
    <x v="9"/>
  </r>
  <r>
    <n v="11"/>
    <s v="Yahoo"/>
    <x v="8"/>
  </r>
  <r>
    <n v="12"/>
    <s v="Fantasy Pros"/>
    <x v="11"/>
  </r>
  <r>
    <n v="12"/>
    <s v="ESPN"/>
    <x v="11"/>
  </r>
  <r>
    <n v="12"/>
    <s v="NFL"/>
    <x v="8"/>
  </r>
  <r>
    <n v="12"/>
    <s v="PFF"/>
    <x v="12"/>
  </r>
  <r>
    <n v="12"/>
    <s v="CBS"/>
    <x v="13"/>
  </r>
  <r>
    <n v="12"/>
    <s v="Yahoo"/>
    <x v="11"/>
  </r>
  <r>
    <n v="13"/>
    <s v="Fantasy Pros"/>
    <x v="14"/>
  </r>
  <r>
    <n v="13"/>
    <s v="ESPN"/>
    <x v="13"/>
  </r>
  <r>
    <n v="13"/>
    <s v="NFL"/>
    <x v="15"/>
  </r>
  <r>
    <n v="13"/>
    <s v="PFF"/>
    <x v="16"/>
  </r>
  <r>
    <n v="13"/>
    <s v="CBS"/>
    <x v="12"/>
  </r>
  <r>
    <n v="13"/>
    <s v="Yahoo"/>
    <x v="15"/>
  </r>
  <r>
    <n v="14"/>
    <s v="Fantasy Pros"/>
    <x v="13"/>
  </r>
  <r>
    <n v="14"/>
    <s v="ESPN"/>
    <x v="17"/>
  </r>
  <r>
    <n v="14"/>
    <s v="NFL"/>
    <x v="11"/>
  </r>
  <r>
    <n v="14"/>
    <s v="PFF"/>
    <x v="18"/>
  </r>
  <r>
    <n v="14"/>
    <s v="CBS"/>
    <x v="17"/>
  </r>
  <r>
    <n v="14"/>
    <s v="Yahoo"/>
    <x v="10"/>
  </r>
  <r>
    <n v="15"/>
    <s v="Fantasy Pros"/>
    <x v="17"/>
  </r>
  <r>
    <n v="15"/>
    <s v="ESPN"/>
    <x v="15"/>
  </r>
  <r>
    <n v="15"/>
    <s v="NFL"/>
    <x v="13"/>
  </r>
  <r>
    <n v="15"/>
    <s v="PFF"/>
    <x v="15"/>
  </r>
  <r>
    <n v="15"/>
    <s v="CBS"/>
    <x v="15"/>
  </r>
  <r>
    <n v="15"/>
    <s v="Yahoo"/>
    <x v="13"/>
  </r>
  <r>
    <n v="16"/>
    <s v="Fantasy Pros"/>
    <x v="15"/>
  </r>
  <r>
    <n v="16"/>
    <s v="ESPN"/>
    <x v="19"/>
  </r>
  <r>
    <n v="16"/>
    <s v="NFL"/>
    <x v="17"/>
  </r>
  <r>
    <n v="16"/>
    <s v="PFF"/>
    <x v="11"/>
  </r>
  <r>
    <n v="16"/>
    <s v="CBS"/>
    <x v="20"/>
  </r>
  <r>
    <n v="16"/>
    <s v="Yahoo"/>
    <x v="17"/>
  </r>
  <r>
    <n v="17"/>
    <s v="Fantasy Pros"/>
    <x v="19"/>
  </r>
  <r>
    <n v="17"/>
    <s v="ESPN"/>
    <x v="10"/>
  </r>
  <r>
    <n v="17"/>
    <s v="NFL"/>
    <x v="21"/>
  </r>
  <r>
    <n v="17"/>
    <s v="PFF"/>
    <x v="17"/>
  </r>
  <r>
    <n v="17"/>
    <s v="CBS"/>
    <x v="22"/>
  </r>
  <r>
    <n v="17"/>
    <s v="Yahoo"/>
    <x v="14"/>
  </r>
  <r>
    <n v="18"/>
    <s v="Fantasy Pros"/>
    <x v="10"/>
  </r>
  <r>
    <n v="18"/>
    <s v="ESPN"/>
    <x v="21"/>
  </r>
  <r>
    <n v="18"/>
    <s v="NFL"/>
    <x v="14"/>
  </r>
  <r>
    <n v="18"/>
    <s v="PFF"/>
    <x v="19"/>
  </r>
  <r>
    <n v="18"/>
    <s v="CBS"/>
    <x v="14"/>
  </r>
  <r>
    <n v="18"/>
    <s v="Yahoo"/>
    <x v="19"/>
  </r>
  <r>
    <n v="19"/>
    <s v="Fantasy Pros"/>
    <x v="16"/>
  </r>
  <r>
    <n v="19"/>
    <s v="ESPN"/>
    <x v="14"/>
  </r>
  <r>
    <n v="19"/>
    <s v="NFL"/>
    <x v="23"/>
  </r>
  <r>
    <n v="19"/>
    <s v="PFF"/>
    <x v="14"/>
  </r>
  <r>
    <n v="19"/>
    <s v="CBS"/>
    <x v="16"/>
  </r>
  <r>
    <n v="19"/>
    <s v="Yahoo"/>
    <x v="16"/>
  </r>
  <r>
    <n v="20"/>
    <s v="Fantasy Pros"/>
    <x v="20"/>
  </r>
  <r>
    <n v="20"/>
    <s v="ESPN"/>
    <x v="16"/>
  </r>
  <r>
    <n v="20"/>
    <s v="NFL"/>
    <x v="19"/>
  </r>
  <r>
    <n v="20"/>
    <s v="PFF"/>
    <x v="13"/>
  </r>
  <r>
    <n v="20"/>
    <s v="CBS"/>
    <x v="21"/>
  </r>
  <r>
    <n v="20"/>
    <s v="Yahoo"/>
    <x v="20"/>
  </r>
  <r>
    <n v="21"/>
    <s v="Fantasy Pros"/>
    <x v="24"/>
  </r>
  <r>
    <n v="21"/>
    <s v="ESPN"/>
    <x v="23"/>
  </r>
  <r>
    <n v="21"/>
    <s v="NFL"/>
    <x v="16"/>
  </r>
  <r>
    <n v="21"/>
    <s v="PFF"/>
    <x v="25"/>
  </r>
  <r>
    <n v="21"/>
    <s v="CBS"/>
    <x v="19"/>
  </r>
  <r>
    <n v="21"/>
    <s v="Yahoo"/>
    <x v="21"/>
  </r>
  <r>
    <n v="22"/>
    <s v="Fantasy Pros"/>
    <x v="22"/>
  </r>
  <r>
    <n v="22"/>
    <s v="ESPN"/>
    <x v="20"/>
  </r>
  <r>
    <n v="22"/>
    <s v="NFL"/>
    <x v="22"/>
  </r>
  <r>
    <n v="22"/>
    <s v="PFF"/>
    <x v="26"/>
  </r>
  <r>
    <n v="22"/>
    <s v="CBS"/>
    <x v="10"/>
  </r>
  <r>
    <n v="22"/>
    <s v="Yahoo"/>
    <x v="23"/>
  </r>
  <r>
    <n v="23"/>
    <s v="Fantasy Pros"/>
    <x v="21"/>
  </r>
  <r>
    <n v="23"/>
    <s v="ESPN"/>
    <x v="27"/>
  </r>
  <r>
    <n v="23"/>
    <s v="NFL"/>
    <x v="20"/>
  </r>
  <r>
    <n v="23"/>
    <s v="PFF"/>
    <x v="28"/>
  </r>
  <r>
    <n v="23"/>
    <s v="CBS"/>
    <x v="23"/>
  </r>
  <r>
    <n v="23"/>
    <s v="Yahoo"/>
    <x v="27"/>
  </r>
  <r>
    <n v="24"/>
    <s v="Fantasy Pros"/>
    <x v="27"/>
  </r>
  <r>
    <n v="24"/>
    <s v="ESPN"/>
    <x v="18"/>
  </r>
  <r>
    <n v="24"/>
    <s v="NFL"/>
    <x v="28"/>
  </r>
  <r>
    <n v="24"/>
    <s v="PFF"/>
    <x v="21"/>
  </r>
  <r>
    <n v="24"/>
    <s v="CBS"/>
    <x v="29"/>
  </r>
  <r>
    <n v="24"/>
    <s v="Yahoo"/>
    <x v="28"/>
  </r>
  <r>
    <n v="25"/>
    <s v="Fantasy Pros"/>
    <x v="23"/>
  </r>
  <r>
    <n v="25"/>
    <s v="ESPN"/>
    <x v="22"/>
  </r>
  <r>
    <n v="25"/>
    <s v="NFL"/>
    <x v="27"/>
  </r>
  <r>
    <n v="25"/>
    <s v="PFF"/>
    <x v="30"/>
  </r>
  <r>
    <n v="25"/>
    <s v="CBS"/>
    <x v="24"/>
  </r>
  <r>
    <n v="25"/>
    <s v="Yahoo"/>
    <x v="18"/>
  </r>
  <r>
    <n v="26"/>
    <s v="Fantasy Pros"/>
    <x v="28"/>
  </r>
  <r>
    <n v="26"/>
    <s v="ESPN"/>
    <x v="28"/>
  </r>
  <r>
    <n v="26"/>
    <s v="NFL"/>
    <x v="31"/>
  </r>
  <r>
    <n v="26"/>
    <s v="PFF"/>
    <x v="22"/>
  </r>
  <r>
    <n v="26"/>
    <s v="CBS"/>
    <x v="32"/>
  </r>
  <r>
    <n v="26"/>
    <s v="Yahoo"/>
    <x v="32"/>
  </r>
  <r>
    <n v="27"/>
    <s v="Fantasy Pros"/>
    <x v="18"/>
  </r>
  <r>
    <n v="27"/>
    <s v="ESPN"/>
    <x v="29"/>
  </r>
  <r>
    <n v="27"/>
    <s v="NFL"/>
    <x v="25"/>
  </r>
  <r>
    <n v="27"/>
    <s v="PFF"/>
    <x v="33"/>
  </r>
  <r>
    <n v="27"/>
    <s v="CBS"/>
    <x v="28"/>
  </r>
  <r>
    <n v="27"/>
    <s v="Yahoo"/>
    <x v="22"/>
  </r>
  <r>
    <n v="28"/>
    <s v="Fantasy Pros"/>
    <x v="31"/>
  </r>
  <r>
    <n v="28"/>
    <s v="ESPN"/>
    <x v="33"/>
  </r>
  <r>
    <n v="28"/>
    <s v="NFL"/>
    <x v="34"/>
  </r>
  <r>
    <n v="28"/>
    <s v="PFF"/>
    <x v="27"/>
  </r>
  <r>
    <n v="28"/>
    <s v="CBS"/>
    <x v="26"/>
  </r>
  <r>
    <n v="28"/>
    <s v="Yahoo"/>
    <x v="24"/>
  </r>
  <r>
    <n v="29"/>
    <s v="Fantasy Pros"/>
    <x v="32"/>
  </r>
  <r>
    <n v="29"/>
    <s v="ESPN"/>
    <x v="31"/>
  </r>
  <r>
    <n v="29"/>
    <s v="NFL"/>
    <x v="35"/>
  </r>
  <r>
    <n v="29"/>
    <s v="PFF"/>
    <x v="23"/>
  </r>
  <r>
    <n v="29"/>
    <s v="CBS"/>
    <x v="18"/>
  </r>
  <r>
    <n v="29"/>
    <s v="Yahoo"/>
    <x v="34"/>
  </r>
  <r>
    <n v="30"/>
    <s v="Fantasy Pros"/>
    <x v="25"/>
  </r>
  <r>
    <n v="30"/>
    <s v="ESPN"/>
    <x v="24"/>
  </r>
  <r>
    <n v="30"/>
    <s v="NFL"/>
    <x v="36"/>
  </r>
  <r>
    <n v="30"/>
    <s v="PFF"/>
    <x v="37"/>
  </r>
  <r>
    <n v="30"/>
    <s v="CBS"/>
    <x v="31"/>
  </r>
  <r>
    <n v="30"/>
    <s v="Yahoo"/>
    <x v="33"/>
  </r>
  <r>
    <n v="31"/>
    <s v="Fantasy Pros"/>
    <x v="33"/>
  </r>
  <r>
    <n v="31"/>
    <s v="ESPN"/>
    <x v="25"/>
  </r>
  <r>
    <n v="31"/>
    <s v="NFL"/>
    <x v="38"/>
  </r>
  <r>
    <n v="31"/>
    <s v="PFF"/>
    <x v="34"/>
  </r>
  <r>
    <n v="31"/>
    <s v="CBS"/>
    <x v="27"/>
  </r>
  <r>
    <n v="31"/>
    <s v="Yahoo"/>
    <x v="31"/>
  </r>
  <r>
    <n v="32"/>
    <s v="Fantasy Pros"/>
    <x v="26"/>
  </r>
  <r>
    <n v="32"/>
    <s v="ESPN"/>
    <x v="32"/>
  </r>
  <r>
    <n v="32"/>
    <s v="NFL"/>
    <x v="33"/>
  </r>
  <r>
    <n v="32"/>
    <s v="PFF"/>
    <x v="31"/>
  </r>
  <r>
    <n v="32"/>
    <s v="CBS"/>
    <x v="25"/>
  </r>
  <r>
    <n v="32"/>
    <s v="Yahoo"/>
    <x v="25"/>
  </r>
  <r>
    <n v="33"/>
    <s v="Fantasy Pros"/>
    <x v="39"/>
  </r>
  <r>
    <n v="33"/>
    <s v="ESPN"/>
    <x v="34"/>
  </r>
  <r>
    <n v="33"/>
    <s v="NFL"/>
    <x v="32"/>
  </r>
  <r>
    <n v="33"/>
    <s v="PFF"/>
    <x v="24"/>
  </r>
  <r>
    <n v="33"/>
    <s v="CBS"/>
    <x v="40"/>
  </r>
  <r>
    <n v="33"/>
    <s v="Yahoo"/>
    <x v="30"/>
  </r>
  <r>
    <n v="34"/>
    <s v="Fantasy Pros"/>
    <x v="34"/>
  </r>
  <r>
    <n v="34"/>
    <s v="ESPN"/>
    <x v="30"/>
  </r>
  <r>
    <n v="34"/>
    <s v="NFL"/>
    <x v="40"/>
  </r>
  <r>
    <n v="34"/>
    <s v="PFF"/>
    <x v="39"/>
  </r>
  <r>
    <n v="34"/>
    <s v="CBS"/>
    <x v="35"/>
  </r>
  <r>
    <n v="34"/>
    <s v="Yahoo"/>
    <x v="26"/>
  </r>
  <r>
    <n v="35"/>
    <s v="Fantasy Pros"/>
    <x v="30"/>
  </r>
  <r>
    <n v="35"/>
    <s v="ESPN"/>
    <x v="26"/>
  </r>
  <r>
    <n v="35"/>
    <s v="NFL"/>
    <x v="39"/>
  </r>
  <r>
    <n v="35"/>
    <s v="PFF"/>
    <x v="29"/>
  </r>
  <r>
    <n v="35"/>
    <s v="CBS"/>
    <x v="33"/>
  </r>
  <r>
    <n v="35"/>
    <s v="Yahoo"/>
    <x v="35"/>
  </r>
  <r>
    <n v="36"/>
    <s v="Fantasy Pros"/>
    <x v="29"/>
  </r>
  <r>
    <n v="36"/>
    <s v="ESPN"/>
    <x v="35"/>
  </r>
  <r>
    <n v="36"/>
    <s v="NFL"/>
    <x v="41"/>
  </r>
  <r>
    <n v="36"/>
    <s v="PFF"/>
    <x v="38"/>
  </r>
  <r>
    <n v="36"/>
    <s v="CBS"/>
    <x v="34"/>
  </r>
  <r>
    <n v="36"/>
    <s v="Yahoo"/>
    <x v="29"/>
  </r>
  <r>
    <n v="37"/>
    <s v="Fantasy Pros"/>
    <x v="35"/>
  </r>
  <r>
    <n v="37"/>
    <s v="ESPN"/>
    <x v="39"/>
  </r>
  <r>
    <n v="37"/>
    <s v="NFL"/>
    <x v="26"/>
  </r>
  <r>
    <n v="37"/>
    <s v="PFF"/>
    <x v="35"/>
  </r>
  <r>
    <n v="37"/>
    <s v="CBS"/>
    <x v="30"/>
  </r>
  <r>
    <n v="37"/>
    <s v="Yahoo"/>
    <x v="39"/>
  </r>
  <r>
    <n v="38"/>
    <s v="Fantasy Pros"/>
    <x v="42"/>
  </r>
  <r>
    <n v="38"/>
    <s v="ESPN"/>
    <x v="36"/>
  </r>
  <r>
    <n v="38"/>
    <s v="NFL"/>
    <x v="29"/>
  </r>
  <r>
    <n v="38"/>
    <s v="PFF"/>
    <x v="40"/>
  </r>
  <r>
    <n v="38"/>
    <s v="CBS"/>
    <x v="39"/>
  </r>
  <r>
    <n v="38"/>
    <s v="Yahoo"/>
    <x v="42"/>
  </r>
  <r>
    <n v="39"/>
    <s v="Fantasy Pros"/>
    <x v="38"/>
  </r>
  <r>
    <n v="39"/>
    <s v="ESPN"/>
    <x v="38"/>
  </r>
  <r>
    <n v="39"/>
    <s v="NFL"/>
    <x v="30"/>
  </r>
  <r>
    <n v="39"/>
    <s v="PFF"/>
    <x v="32"/>
  </r>
  <r>
    <n v="39"/>
    <s v="CBS"/>
    <x v="38"/>
  </r>
  <r>
    <n v="39"/>
    <s v="Yahoo"/>
    <x v="38"/>
  </r>
  <r>
    <n v="40"/>
    <s v="Fantasy Pros"/>
    <x v="43"/>
  </r>
  <r>
    <n v="40"/>
    <s v="ESPN"/>
    <x v="41"/>
  </r>
  <r>
    <n v="40"/>
    <s v="NFL"/>
    <x v="24"/>
  </r>
  <r>
    <n v="40"/>
    <s v="PFF"/>
    <x v="36"/>
  </r>
  <r>
    <n v="40"/>
    <s v="CBS"/>
    <x v="44"/>
  </r>
  <r>
    <n v="40"/>
    <s v="Yahoo"/>
    <x v="45"/>
  </r>
  <r>
    <n v="41"/>
    <s v="Fantasy Pros"/>
    <x v="36"/>
  </r>
  <r>
    <n v="41"/>
    <s v="ESPN"/>
    <x v="46"/>
  </r>
  <r>
    <n v="41"/>
    <s v="NFL"/>
    <x v="46"/>
  </r>
  <r>
    <n v="41"/>
    <s v="PFF"/>
    <x v="47"/>
  </r>
  <r>
    <n v="41"/>
    <s v="CBS"/>
    <x v="46"/>
  </r>
  <r>
    <n v="41"/>
    <s v="Yahoo"/>
    <x v="46"/>
  </r>
  <r>
    <n v="42"/>
    <s v="Fantasy Pros"/>
    <x v="45"/>
  </r>
  <r>
    <n v="42"/>
    <s v="ESPN"/>
    <x v="43"/>
  </r>
  <r>
    <n v="42"/>
    <s v="NFL"/>
    <x v="18"/>
  </r>
  <r>
    <n v="42"/>
    <s v="PFF"/>
    <x v="41"/>
  </r>
  <r>
    <n v="42"/>
    <s v="CBS"/>
    <x v="45"/>
  </r>
  <r>
    <n v="42"/>
    <s v="Yahoo"/>
    <x v="48"/>
  </r>
  <r>
    <n v="43"/>
    <s v="Fantasy Pros"/>
    <x v="41"/>
  </r>
  <r>
    <n v="43"/>
    <s v="ESPN"/>
    <x v="44"/>
  </r>
  <r>
    <n v="43"/>
    <s v="NFL"/>
    <x v="48"/>
  </r>
  <r>
    <n v="43"/>
    <s v="PFF"/>
    <x v="44"/>
  </r>
  <r>
    <n v="43"/>
    <s v="CBS"/>
    <x v="36"/>
  </r>
  <r>
    <n v="43"/>
    <s v="Yahoo"/>
    <x v="41"/>
  </r>
  <r>
    <n v="44"/>
    <s v="Fantasy Pros"/>
    <x v="46"/>
  </r>
  <r>
    <n v="44"/>
    <s v="ESPN"/>
    <x v="49"/>
  </r>
  <r>
    <n v="44"/>
    <s v="NFL"/>
    <x v="50"/>
  </r>
  <r>
    <n v="44"/>
    <s v="PFF"/>
    <x v="48"/>
  </r>
  <r>
    <n v="44"/>
    <s v="CBS"/>
    <x v="41"/>
  </r>
  <r>
    <n v="44"/>
    <s v="Yahoo"/>
    <x v="36"/>
  </r>
  <r>
    <n v="45"/>
    <s v="Fantasy Pros"/>
    <x v="48"/>
  </r>
  <r>
    <n v="45"/>
    <s v="ESPN"/>
    <x v="45"/>
  </r>
  <r>
    <n v="45"/>
    <s v="NFL"/>
    <x v="51"/>
  </r>
  <r>
    <n v="45"/>
    <s v="PFF"/>
    <x v="52"/>
  </r>
  <r>
    <n v="45"/>
    <s v="CBS"/>
    <x v="49"/>
  </r>
  <r>
    <n v="45"/>
    <s v="Yahoo"/>
    <x v="43"/>
  </r>
  <r>
    <n v="46"/>
    <s v="Fantasy Pros"/>
    <x v="47"/>
  </r>
  <r>
    <n v="46"/>
    <s v="ESPN"/>
    <x v="53"/>
  </r>
  <r>
    <n v="46"/>
    <s v="NFL"/>
    <x v="44"/>
  </r>
  <r>
    <n v="46"/>
    <s v="PFF"/>
    <x v="42"/>
  </r>
  <r>
    <n v="46"/>
    <s v="CBS"/>
    <x v="51"/>
  </r>
  <r>
    <n v="46"/>
    <s v="Yahoo"/>
    <x v="54"/>
  </r>
  <r>
    <n v="47"/>
    <s v="Fantasy Pros"/>
    <x v="51"/>
  </r>
  <r>
    <n v="47"/>
    <s v="ESPN"/>
    <x v="42"/>
  </r>
  <r>
    <n v="47"/>
    <s v="NFL"/>
    <x v="55"/>
  </r>
  <r>
    <n v="47"/>
    <s v="PFF"/>
    <x v="45"/>
  </r>
  <r>
    <n v="47"/>
    <s v="CBS"/>
    <x v="48"/>
  </r>
  <r>
    <n v="47"/>
    <s v="Yahoo"/>
    <x v="47"/>
  </r>
  <r>
    <n v="48"/>
    <s v="Fantasy Pros"/>
    <x v="44"/>
  </r>
  <r>
    <n v="48"/>
    <s v="ESPN"/>
    <x v="56"/>
  </r>
  <r>
    <n v="48"/>
    <s v="NFL"/>
    <x v="42"/>
  </r>
  <r>
    <n v="48"/>
    <s v="PFF"/>
    <x v="46"/>
  </r>
  <r>
    <n v="48"/>
    <s v="CBS"/>
    <x v="42"/>
  </r>
  <r>
    <n v="48"/>
    <s v="Yahoo"/>
    <x v="51"/>
  </r>
  <r>
    <n v="49"/>
    <s v="Fantasy Pros"/>
    <x v="54"/>
  </r>
  <r>
    <n v="49"/>
    <s v="ESPN"/>
    <x v="54"/>
  </r>
  <r>
    <n v="49"/>
    <s v="NFL"/>
    <x v="45"/>
  </r>
  <r>
    <n v="49"/>
    <s v="PFF"/>
    <x v="49"/>
  </r>
  <r>
    <n v="49"/>
    <s v="CBS"/>
    <x v="57"/>
  </r>
  <r>
    <n v="49"/>
    <s v="Yahoo"/>
    <x v="49"/>
  </r>
  <r>
    <n v="50"/>
    <s v="Fantasy Pros"/>
    <x v="53"/>
  </r>
  <r>
    <n v="50"/>
    <s v="ESPN"/>
    <x v="51"/>
  </r>
  <r>
    <n v="50"/>
    <s v="NFL"/>
    <x v="49"/>
  </r>
  <r>
    <n v="50"/>
    <s v="PFF"/>
    <x v="51"/>
  </r>
  <r>
    <n v="50"/>
    <s v="CBS"/>
    <x v="50"/>
  </r>
  <r>
    <n v="50"/>
    <s v="Yahoo"/>
    <x v="44"/>
  </r>
  <r>
    <n v="51"/>
    <s v="Fantasy Pros"/>
    <x v="57"/>
  </r>
  <r>
    <n v="51"/>
    <s v="ESPN"/>
    <x v="48"/>
  </r>
  <r>
    <n v="51"/>
    <s v="NFL"/>
    <x v="47"/>
  </r>
  <r>
    <n v="51"/>
    <s v="PFF"/>
    <x v="58"/>
  </r>
  <r>
    <n v="51"/>
    <s v="CBS"/>
    <x v="53"/>
  </r>
  <r>
    <n v="51"/>
    <s v="Yahoo"/>
    <x v="57"/>
  </r>
  <r>
    <n v="52"/>
    <s v="Fantasy Pros"/>
    <x v="49"/>
  </r>
  <r>
    <n v="52"/>
    <s v="ESPN"/>
    <x v="59"/>
  </r>
  <r>
    <n v="52"/>
    <s v="NFL"/>
    <x v="57"/>
  </r>
  <r>
    <n v="52"/>
    <s v="PFF"/>
    <x v="54"/>
  </r>
  <r>
    <n v="52"/>
    <s v="CBS"/>
    <x v="54"/>
  </r>
  <r>
    <n v="52"/>
    <s v="Yahoo"/>
    <x v="60"/>
  </r>
  <r>
    <n v="53"/>
    <s v="Fantasy Pros"/>
    <x v="56"/>
  </r>
  <r>
    <n v="53"/>
    <s v="ESPN"/>
    <x v="61"/>
  </r>
  <r>
    <n v="53"/>
    <s v="NFL"/>
    <x v="56"/>
  </r>
  <r>
    <n v="53"/>
    <s v="PFF"/>
    <x v="57"/>
  </r>
  <r>
    <n v="53"/>
    <s v="CBS"/>
    <x v="62"/>
  </r>
  <r>
    <n v="53"/>
    <s v="Yahoo"/>
    <x v="50"/>
  </r>
  <r>
    <n v="54"/>
    <s v="Fantasy Pros"/>
    <x v="60"/>
  </r>
  <r>
    <n v="54"/>
    <s v="ESPN"/>
    <x v="52"/>
  </r>
  <r>
    <n v="54"/>
    <s v="NFL"/>
    <x v="53"/>
  </r>
  <r>
    <n v="54"/>
    <s v="PFF"/>
    <x v="56"/>
  </r>
  <r>
    <n v="54"/>
    <s v="CBS"/>
    <x v="56"/>
  </r>
  <r>
    <n v="54"/>
    <s v="Yahoo"/>
    <x v="53"/>
  </r>
  <r>
    <n v="55"/>
    <s v="Fantasy Pros"/>
    <x v="50"/>
  </r>
  <r>
    <n v="55"/>
    <s v="ESPN"/>
    <x v="50"/>
  </r>
  <r>
    <n v="55"/>
    <s v="NFL"/>
    <x v="63"/>
  </r>
  <r>
    <n v="55"/>
    <s v="PFF"/>
    <x v="64"/>
  </r>
  <r>
    <n v="55"/>
    <s v="CBS"/>
    <x v="64"/>
  </r>
  <r>
    <n v="55"/>
    <s v="Yahoo"/>
    <x v="56"/>
  </r>
  <r>
    <n v="56"/>
    <s v="Fantasy Pros"/>
    <x v="52"/>
  </r>
  <r>
    <n v="56"/>
    <s v="ESPN"/>
    <x v="57"/>
  </r>
  <r>
    <n v="56"/>
    <s v="NFL"/>
    <x v="60"/>
  </r>
  <r>
    <n v="56"/>
    <s v="PFF"/>
    <x v="65"/>
  </r>
  <r>
    <n v="56"/>
    <s v="CBS"/>
    <x v="65"/>
  </r>
  <r>
    <n v="56"/>
    <s v="Yahoo"/>
    <x v="66"/>
  </r>
  <r>
    <n v="57"/>
    <s v="Fantasy Pros"/>
    <x v="62"/>
  </r>
  <r>
    <n v="57"/>
    <s v="ESPN"/>
    <x v="64"/>
  </r>
  <r>
    <n v="57"/>
    <s v="NFL"/>
    <x v="62"/>
  </r>
  <r>
    <n v="57"/>
    <s v="PFF"/>
    <x v="63"/>
  </r>
  <r>
    <n v="57"/>
    <s v="CBS"/>
    <x v="67"/>
  </r>
  <r>
    <n v="57"/>
    <s v="Yahoo"/>
    <x v="68"/>
  </r>
  <r>
    <n v="58"/>
    <s v="Fantasy Pros"/>
    <x v="69"/>
  </r>
  <r>
    <n v="58"/>
    <s v="ESPN"/>
    <x v="63"/>
  </r>
  <r>
    <n v="58"/>
    <s v="NFL"/>
    <x v="70"/>
  </r>
  <r>
    <n v="58"/>
    <s v="PFF"/>
    <x v="62"/>
  </r>
  <r>
    <n v="58"/>
    <s v="CBS"/>
    <x v="63"/>
  </r>
  <r>
    <n v="58"/>
    <s v="Yahoo"/>
    <x v="52"/>
  </r>
  <r>
    <n v="59"/>
    <s v="Fantasy Pros"/>
    <x v="63"/>
  </r>
  <r>
    <n v="59"/>
    <s v="ESPN"/>
    <x v="71"/>
  </r>
  <r>
    <n v="59"/>
    <s v="NFL"/>
    <x v="59"/>
  </r>
  <r>
    <n v="59"/>
    <s v="PFF"/>
    <x v="53"/>
  </r>
  <r>
    <n v="59"/>
    <s v="CBS"/>
    <x v="72"/>
  </r>
  <r>
    <n v="59"/>
    <s v="Yahoo"/>
    <x v="70"/>
  </r>
  <r>
    <n v="60"/>
    <s v="Fantasy Pros"/>
    <x v="67"/>
  </r>
  <r>
    <n v="60"/>
    <s v="NFL"/>
    <x v="52"/>
  </r>
  <r>
    <n v="60"/>
    <s v="PFF"/>
    <x v="59"/>
  </r>
  <r>
    <n v="60"/>
    <s v="CBS"/>
    <x v="68"/>
  </r>
  <r>
    <n v="60"/>
    <s v="Yahoo"/>
    <x v="63"/>
  </r>
  <r>
    <n v="61"/>
    <s v="Fantasy Pros"/>
    <x v="70"/>
  </r>
  <r>
    <n v="61"/>
    <s v="NFL"/>
    <x v="65"/>
  </r>
  <r>
    <n v="61"/>
    <s v="PFF"/>
    <x v="60"/>
  </r>
  <r>
    <n v="61"/>
    <s v="Yahoo"/>
    <x v="62"/>
  </r>
  <r>
    <n v="62"/>
    <s v="Fantasy Pros"/>
    <x v="73"/>
  </r>
  <r>
    <n v="62"/>
    <s v="NFL"/>
    <x v="71"/>
  </r>
  <r>
    <n v="62"/>
    <s v="PFF"/>
    <x v="50"/>
  </r>
  <r>
    <n v="62"/>
    <s v="Yahoo"/>
    <x v="73"/>
  </r>
  <r>
    <n v="63"/>
    <s v="Fantasy Pros"/>
    <x v="66"/>
  </r>
  <r>
    <n v="63"/>
    <s v="NFL"/>
    <x v="74"/>
  </r>
  <r>
    <n v="63"/>
    <s v="PFF"/>
    <x v="67"/>
  </r>
  <r>
    <n v="63"/>
    <s v="Yahoo"/>
    <x v="67"/>
  </r>
  <r>
    <n v="64"/>
    <s v="Fantasy Pros"/>
    <x v="64"/>
  </r>
  <r>
    <n v="64"/>
    <s v="NFL"/>
    <x v="75"/>
  </r>
  <r>
    <n v="64"/>
    <s v="PFF"/>
    <x v="68"/>
  </r>
  <r>
    <n v="64"/>
    <s v="Yahoo"/>
    <x v="71"/>
  </r>
  <r>
    <n v="65"/>
    <s v="Fantasy Pros"/>
    <x v="68"/>
  </r>
  <r>
    <n v="65"/>
    <s v="NFL"/>
    <x v="73"/>
  </r>
  <r>
    <n v="65"/>
    <s v="PFF"/>
    <x v="71"/>
  </r>
  <r>
    <n v="65"/>
    <s v="Yahoo"/>
    <x v="64"/>
  </r>
  <r>
    <n v="66"/>
    <s v="Fantasy Pros"/>
    <x v="59"/>
  </r>
  <r>
    <n v="66"/>
    <s v="NFL"/>
    <x v="68"/>
  </r>
  <r>
    <n v="66"/>
    <s v="PFF"/>
    <x v="76"/>
  </r>
  <r>
    <n v="66"/>
    <s v="Yahoo"/>
    <x v="59"/>
  </r>
  <r>
    <n v="67"/>
    <s v="Fantasy Pros"/>
    <x v="77"/>
  </r>
  <r>
    <n v="67"/>
    <s v="NFL"/>
    <x v="78"/>
  </r>
  <r>
    <n v="67"/>
    <s v="PFF"/>
    <x v="73"/>
  </r>
  <r>
    <n v="67"/>
    <s v="Yahoo"/>
    <x v="69"/>
  </r>
  <r>
    <n v="68"/>
    <s v="Fantasy Pros"/>
    <x v="72"/>
  </r>
  <r>
    <n v="68"/>
    <s v="NFL"/>
    <x v="79"/>
  </r>
  <r>
    <n v="68"/>
    <s v="PFF"/>
    <x v="74"/>
  </r>
  <r>
    <n v="68"/>
    <s v="Yahoo"/>
    <x v="75"/>
  </r>
  <r>
    <n v="69"/>
    <s v="Fantasy Pros"/>
    <x v="80"/>
  </r>
  <r>
    <n v="69"/>
    <s v="NFL"/>
    <x v="64"/>
  </r>
  <r>
    <n v="69"/>
    <s v="PFF"/>
    <x v="81"/>
  </r>
  <r>
    <n v="69"/>
    <s v="Yahoo"/>
    <x v="72"/>
  </r>
  <r>
    <n v="70"/>
    <s v="Fantasy Pros"/>
    <x v="58"/>
  </r>
  <r>
    <n v="70"/>
    <s v="NFL"/>
    <x v="82"/>
  </r>
  <r>
    <n v="70"/>
    <s v="PFF"/>
    <x v="72"/>
  </r>
  <r>
    <n v="70"/>
    <s v="Yahoo"/>
    <x v="77"/>
  </r>
  <r>
    <n v="71"/>
    <s v="Fantasy Pros"/>
    <x v="83"/>
  </r>
  <r>
    <n v="71"/>
    <s v="Yahoo"/>
    <x v="83"/>
  </r>
  <r>
    <n v="72"/>
    <s v="Fantasy Pros"/>
    <x v="75"/>
  </r>
  <r>
    <n v="72"/>
    <s v="Yahoo"/>
    <x v="80"/>
  </r>
  <r>
    <n v="73"/>
    <s v="Fantasy Pros"/>
    <x v="74"/>
  </r>
  <r>
    <n v="73"/>
    <s v="Yahoo"/>
    <x v="58"/>
  </r>
  <r>
    <n v="74"/>
    <s v="Fantasy Pros"/>
    <x v="71"/>
  </r>
  <r>
    <n v="74"/>
    <s v="Yahoo"/>
    <x v="81"/>
  </r>
  <r>
    <n v="75"/>
    <s v="Fantasy Pros"/>
    <x v="84"/>
  </r>
  <r>
    <n v="75"/>
    <s v="Yahoo"/>
    <x v="8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9">
  <r>
    <x v="0"/>
    <s v="Fantasy Pros"/>
    <x v="0"/>
  </r>
  <r>
    <x v="0"/>
    <s v="ESPN"/>
    <x v="0"/>
  </r>
  <r>
    <x v="0"/>
    <s v="NFL"/>
    <x v="0"/>
  </r>
  <r>
    <x v="0"/>
    <s v="PFF"/>
    <x v="1"/>
  </r>
  <r>
    <x v="0"/>
    <s v="CBS"/>
    <x v="0"/>
  </r>
  <r>
    <x v="1"/>
    <s v="Fantasy Pros"/>
    <x v="2"/>
  </r>
  <r>
    <x v="1"/>
    <s v="ESPN"/>
    <x v="1"/>
  </r>
  <r>
    <x v="1"/>
    <s v="NFL"/>
    <x v="1"/>
  </r>
  <r>
    <x v="1"/>
    <s v="PFF"/>
    <x v="0"/>
  </r>
  <r>
    <x v="1"/>
    <s v="CBS"/>
    <x v="1"/>
  </r>
  <r>
    <x v="2"/>
    <s v="Fantasy Pros"/>
    <x v="1"/>
  </r>
  <r>
    <x v="2"/>
    <s v="ESPN"/>
    <x v="2"/>
  </r>
  <r>
    <x v="2"/>
    <s v="NFL"/>
    <x v="2"/>
  </r>
  <r>
    <x v="2"/>
    <s v="PFF"/>
    <x v="2"/>
  </r>
  <r>
    <x v="2"/>
    <s v="CBS"/>
    <x v="2"/>
  </r>
  <r>
    <x v="3"/>
    <s v="Fantasy Pros"/>
    <x v="3"/>
  </r>
  <r>
    <x v="3"/>
    <s v="ESPN"/>
    <x v="3"/>
  </r>
  <r>
    <x v="3"/>
    <s v="NFL"/>
    <x v="4"/>
  </r>
  <r>
    <x v="3"/>
    <s v="PFF"/>
    <x v="5"/>
  </r>
  <r>
    <x v="3"/>
    <s v="CBS"/>
    <x v="3"/>
  </r>
  <r>
    <x v="4"/>
    <s v="Fantasy Pros"/>
    <x v="6"/>
  </r>
  <r>
    <x v="4"/>
    <s v="ESPN"/>
    <x v="5"/>
  </r>
  <r>
    <x v="4"/>
    <s v="NFL"/>
    <x v="3"/>
  </r>
  <r>
    <x v="4"/>
    <s v="PFF"/>
    <x v="3"/>
  </r>
  <r>
    <x v="4"/>
    <s v="CBS"/>
    <x v="7"/>
  </r>
  <r>
    <x v="5"/>
    <s v="Fantasy Pros"/>
    <x v="5"/>
  </r>
  <r>
    <x v="5"/>
    <s v="ESPN"/>
    <x v="8"/>
  </r>
  <r>
    <x v="5"/>
    <s v="NFL"/>
    <x v="5"/>
  </r>
  <r>
    <x v="5"/>
    <s v="PFF"/>
    <x v="7"/>
  </r>
  <r>
    <x v="5"/>
    <s v="CBS"/>
    <x v="8"/>
  </r>
  <r>
    <x v="6"/>
    <s v="Fantasy Pros"/>
    <x v="8"/>
  </r>
  <r>
    <x v="6"/>
    <s v="ESPN"/>
    <x v="7"/>
  </r>
  <r>
    <x v="6"/>
    <s v="NFL"/>
    <x v="8"/>
  </r>
  <r>
    <x v="6"/>
    <s v="PFF"/>
    <x v="8"/>
  </r>
  <r>
    <x v="6"/>
    <s v="CBS"/>
    <x v="5"/>
  </r>
  <r>
    <x v="7"/>
    <s v="Fantasy Pros"/>
    <x v="9"/>
  </r>
  <r>
    <x v="7"/>
    <s v="ESPN"/>
    <x v="4"/>
  </r>
  <r>
    <x v="7"/>
    <s v="NFL"/>
    <x v="6"/>
  </r>
  <r>
    <x v="7"/>
    <s v="PFF"/>
    <x v="4"/>
  </r>
  <r>
    <x v="7"/>
    <s v="CBS"/>
    <x v="9"/>
  </r>
  <r>
    <x v="8"/>
    <s v="Fantasy Pros"/>
    <x v="7"/>
  </r>
  <r>
    <x v="8"/>
    <s v="ESPN"/>
    <x v="6"/>
  </r>
  <r>
    <x v="8"/>
    <s v="NFL"/>
    <x v="7"/>
  </r>
  <r>
    <x v="8"/>
    <s v="PFF"/>
    <x v="10"/>
  </r>
  <r>
    <x v="8"/>
    <s v="CBS"/>
    <x v="6"/>
  </r>
  <r>
    <x v="9"/>
    <s v="Fantasy Pros"/>
    <x v="4"/>
  </r>
  <r>
    <x v="9"/>
    <s v="ESPN"/>
    <x v="9"/>
  </r>
  <r>
    <x v="9"/>
    <s v="NFL"/>
    <x v="9"/>
  </r>
  <r>
    <x v="9"/>
    <s v="PFF"/>
    <x v="11"/>
  </r>
  <r>
    <x v="9"/>
    <s v="CBS"/>
    <x v="10"/>
  </r>
  <r>
    <x v="10"/>
    <s v="Fantasy Pros"/>
    <x v="10"/>
  </r>
  <r>
    <x v="10"/>
    <s v="ESPN"/>
    <x v="12"/>
  </r>
  <r>
    <x v="10"/>
    <s v="NFL"/>
    <x v="13"/>
  </r>
  <r>
    <x v="10"/>
    <s v="PFF"/>
    <x v="6"/>
  </r>
  <r>
    <x v="10"/>
    <s v="CBS"/>
    <x v="11"/>
  </r>
  <r>
    <x v="11"/>
    <s v="Fantasy Pros"/>
    <x v="13"/>
  </r>
  <r>
    <x v="11"/>
    <s v="ESPN"/>
    <x v="11"/>
  </r>
  <r>
    <x v="11"/>
    <s v="NFL"/>
    <x v="10"/>
  </r>
  <r>
    <x v="11"/>
    <s v="PFF"/>
    <x v="13"/>
  </r>
  <r>
    <x v="11"/>
    <s v="CBS"/>
    <x v="4"/>
  </r>
  <r>
    <x v="12"/>
    <s v="Fantasy Pros"/>
    <x v="14"/>
  </r>
  <r>
    <x v="12"/>
    <s v="ESPN"/>
    <x v="10"/>
  </r>
  <r>
    <x v="12"/>
    <s v="NFL"/>
    <x v="15"/>
  </r>
  <r>
    <x v="12"/>
    <s v="PFF"/>
    <x v="9"/>
  </r>
  <r>
    <x v="12"/>
    <s v="CBS"/>
    <x v="13"/>
  </r>
  <r>
    <x v="13"/>
    <s v="Fantasy Pros"/>
    <x v="16"/>
  </r>
  <r>
    <x v="13"/>
    <s v="ESPN"/>
    <x v="14"/>
  </r>
  <r>
    <x v="13"/>
    <s v="NFL"/>
    <x v="12"/>
  </r>
  <r>
    <x v="13"/>
    <s v="PFF"/>
    <x v="14"/>
  </r>
  <r>
    <x v="13"/>
    <s v="CBS"/>
    <x v="12"/>
  </r>
  <r>
    <x v="14"/>
    <s v="Fantasy Pros"/>
    <x v="11"/>
  </r>
  <r>
    <x v="14"/>
    <s v="ESPN"/>
    <x v="13"/>
  </r>
  <r>
    <x v="14"/>
    <s v="NFL"/>
    <x v="14"/>
  </r>
  <r>
    <x v="14"/>
    <s v="PFF"/>
    <x v="12"/>
  </r>
  <r>
    <x v="14"/>
    <s v="CBS"/>
    <x v="17"/>
  </r>
  <r>
    <x v="15"/>
    <s v="Fantasy Pros"/>
    <x v="12"/>
  </r>
  <r>
    <x v="15"/>
    <s v="ESPN"/>
    <x v="18"/>
  </r>
  <r>
    <x v="15"/>
    <s v="NFL"/>
    <x v="16"/>
  </r>
  <r>
    <x v="15"/>
    <s v="PFF"/>
    <x v="16"/>
  </r>
  <r>
    <x v="15"/>
    <s v="CBS"/>
    <x v="14"/>
  </r>
  <r>
    <x v="16"/>
    <s v="Fantasy Pros"/>
    <x v="15"/>
  </r>
  <r>
    <x v="16"/>
    <s v="ESPN"/>
    <x v="16"/>
  </r>
  <r>
    <x v="16"/>
    <s v="NFL"/>
    <x v="18"/>
  </r>
  <r>
    <x v="16"/>
    <s v="PFF"/>
    <x v="19"/>
  </r>
  <r>
    <x v="16"/>
    <s v="CBS"/>
    <x v="16"/>
  </r>
  <r>
    <x v="17"/>
    <s v="Fantasy Pros"/>
    <x v="18"/>
  </r>
  <r>
    <x v="17"/>
    <s v="ESPN"/>
    <x v="17"/>
  </r>
  <r>
    <x v="17"/>
    <s v="NFL"/>
    <x v="17"/>
  </r>
  <r>
    <x v="17"/>
    <s v="PFF"/>
    <x v="20"/>
  </r>
  <r>
    <x v="17"/>
    <s v="CBS"/>
    <x v="15"/>
  </r>
  <r>
    <x v="18"/>
    <s v="Fantasy Pros"/>
    <x v="17"/>
  </r>
  <r>
    <x v="18"/>
    <s v="ESPN"/>
    <x v="21"/>
  </r>
  <r>
    <x v="18"/>
    <s v="NFL"/>
    <x v="22"/>
  </r>
  <r>
    <x v="18"/>
    <s v="PFF"/>
    <x v="17"/>
  </r>
  <r>
    <x v="18"/>
    <s v="CBS"/>
    <x v="19"/>
  </r>
  <r>
    <x v="19"/>
    <s v="Fantasy Pros"/>
    <x v="20"/>
  </r>
  <r>
    <x v="19"/>
    <s v="ESPN"/>
    <x v="15"/>
  </r>
  <r>
    <x v="19"/>
    <s v="NFL"/>
    <x v="19"/>
  </r>
  <r>
    <x v="19"/>
    <s v="PFF"/>
    <x v="18"/>
  </r>
  <r>
    <x v="19"/>
    <s v="CBS"/>
    <x v="23"/>
  </r>
  <r>
    <x v="20"/>
    <s v="Fantasy Pros"/>
    <x v="19"/>
  </r>
  <r>
    <x v="20"/>
    <s v="ESPN"/>
    <x v="22"/>
  </r>
  <r>
    <x v="20"/>
    <s v="NFL"/>
    <x v="24"/>
  </r>
  <r>
    <x v="20"/>
    <s v="PFF"/>
    <x v="15"/>
  </r>
  <r>
    <x v="20"/>
    <s v="CBS"/>
    <x v="18"/>
  </r>
  <r>
    <x v="21"/>
    <s v="Fantasy Pros"/>
    <x v="24"/>
  </r>
  <r>
    <x v="21"/>
    <s v="ESPN"/>
    <x v="25"/>
  </r>
  <r>
    <x v="21"/>
    <s v="NFL"/>
    <x v="26"/>
  </r>
  <r>
    <x v="21"/>
    <s v="PFF"/>
    <x v="21"/>
  </r>
  <r>
    <x v="21"/>
    <s v="CBS"/>
    <x v="27"/>
  </r>
  <r>
    <x v="22"/>
    <s v="Fantasy Pros"/>
    <x v="28"/>
  </r>
  <r>
    <x v="22"/>
    <s v="ESPN"/>
    <x v="19"/>
  </r>
  <r>
    <x v="22"/>
    <s v="NFL"/>
    <x v="11"/>
  </r>
  <r>
    <x v="22"/>
    <s v="PFF"/>
    <x v="28"/>
  </r>
  <r>
    <x v="22"/>
    <s v="CBS"/>
    <x v="20"/>
  </r>
  <r>
    <x v="23"/>
    <s v="Fantasy Pros"/>
    <x v="22"/>
  </r>
  <r>
    <x v="23"/>
    <s v="ESPN"/>
    <x v="28"/>
  </r>
  <r>
    <x v="23"/>
    <s v="NFL"/>
    <x v="20"/>
  </r>
  <r>
    <x v="23"/>
    <s v="PFF"/>
    <x v="22"/>
  </r>
  <r>
    <x v="23"/>
    <s v="CBS"/>
    <x v="25"/>
  </r>
  <r>
    <x v="24"/>
    <s v="Fantasy Pros"/>
    <x v="21"/>
  </r>
  <r>
    <x v="24"/>
    <s v="ESPN"/>
    <x v="24"/>
  </r>
  <r>
    <x v="24"/>
    <s v="NFL"/>
    <x v="29"/>
  </r>
  <r>
    <x v="24"/>
    <s v="PFF"/>
    <x v="24"/>
  </r>
  <r>
    <x v="24"/>
    <s v="CBS"/>
    <x v="22"/>
  </r>
  <r>
    <x v="25"/>
    <s v="Fantasy Pros"/>
    <x v="29"/>
  </r>
  <r>
    <x v="25"/>
    <s v="NFL"/>
    <x v="30"/>
  </r>
  <r>
    <x v="25"/>
    <s v="PFF"/>
    <x v="29"/>
  </r>
  <r>
    <x v="25"/>
    <s v="CBS"/>
    <x v="31"/>
  </r>
  <r>
    <x v="26"/>
    <s v="Fantasy Pros"/>
    <x v="27"/>
  </r>
  <r>
    <x v="26"/>
    <s v="PFF"/>
    <x v="32"/>
  </r>
  <r>
    <x v="26"/>
    <s v="CBS"/>
    <x v="21"/>
  </r>
  <r>
    <x v="27"/>
    <s v="Fantasy Pros"/>
    <x v="31"/>
  </r>
  <r>
    <x v="27"/>
    <s v="PFF"/>
    <x v="33"/>
  </r>
  <r>
    <x v="27"/>
    <s v="CBS"/>
    <x v="29"/>
  </r>
  <r>
    <x v="28"/>
    <s v="Fantasy Pros"/>
    <x v="34"/>
  </r>
  <r>
    <x v="28"/>
    <s v="PFF"/>
    <x v="34"/>
  </r>
  <r>
    <x v="28"/>
    <s v="CBS"/>
    <x v="24"/>
  </r>
  <r>
    <x v="29"/>
    <s v="Fantasy Pros"/>
    <x v="26"/>
  </r>
  <r>
    <x v="29"/>
    <s v="PFF"/>
    <x v="27"/>
  </r>
  <r>
    <x v="29"/>
    <s v="CBS"/>
    <x v="28"/>
  </r>
  <r>
    <x v="30"/>
    <s v="PFF"/>
    <x v="25"/>
  </r>
  <r>
    <x v="30"/>
    <s v="CBS"/>
    <x v="35"/>
  </r>
  <r>
    <x v="31"/>
    <s v="PFF"/>
    <x v="31"/>
  </r>
  <r>
    <x v="31"/>
    <s v="CBS"/>
    <x v="34"/>
  </r>
  <r>
    <x v="32"/>
    <s v="PFF"/>
    <x v="36"/>
  </r>
  <r>
    <x v="33"/>
    <s v="PFF"/>
    <x v="37"/>
  </r>
  <r>
    <x v="34"/>
    <s v="PFF"/>
    <x v="38"/>
  </r>
  <r>
    <x v="35"/>
    <s v="PFF"/>
    <x v="23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1">
  <r>
    <n v="1"/>
    <s v="Sleeper"/>
    <x v="0"/>
  </r>
  <r>
    <n v="1"/>
    <s v="FantasyPros"/>
    <x v="0"/>
  </r>
  <r>
    <n v="1"/>
    <s v="ESPN"/>
    <x v="1"/>
  </r>
  <r>
    <n v="1"/>
    <s v="Yahoo"/>
    <x v="0"/>
  </r>
  <r>
    <n v="1"/>
    <s v="CBS"/>
    <x v="1"/>
  </r>
  <r>
    <n v="2"/>
    <s v="Sleeper"/>
    <x v="2"/>
  </r>
  <r>
    <n v="2"/>
    <s v="FantasyPros"/>
    <x v="1"/>
  </r>
  <r>
    <n v="2"/>
    <s v="ESPN"/>
    <x v="0"/>
  </r>
  <r>
    <n v="2"/>
    <s v="Yahoo"/>
    <x v="1"/>
  </r>
  <r>
    <n v="2"/>
    <s v="CBS"/>
    <x v="0"/>
  </r>
  <r>
    <n v="3"/>
    <s v="Sleeper"/>
    <x v="3"/>
  </r>
  <r>
    <n v="3"/>
    <s v="FantasyPros"/>
    <x v="2"/>
  </r>
  <r>
    <n v="3"/>
    <s v="ESPN"/>
    <x v="2"/>
  </r>
  <r>
    <n v="3"/>
    <s v="Yahoo"/>
    <x v="2"/>
  </r>
  <r>
    <n v="3"/>
    <s v="CBS"/>
    <x v="2"/>
  </r>
  <r>
    <n v="4"/>
    <s v="Sleeper"/>
    <x v="1"/>
  </r>
  <r>
    <n v="4"/>
    <s v="FantasyPros"/>
    <x v="3"/>
  </r>
  <r>
    <n v="4"/>
    <s v="ESPN"/>
    <x v="3"/>
  </r>
  <r>
    <n v="4"/>
    <s v="Yahoo"/>
    <x v="3"/>
  </r>
  <r>
    <n v="4"/>
    <s v="CBS"/>
    <x v="4"/>
  </r>
  <r>
    <n v="5"/>
    <s v="Sleeper"/>
    <x v="4"/>
  </r>
  <r>
    <n v="5"/>
    <s v="FantasyPros"/>
    <x v="4"/>
  </r>
  <r>
    <n v="5"/>
    <s v="ESPN"/>
    <x v="4"/>
  </r>
  <r>
    <n v="5"/>
    <s v="Yahoo"/>
    <x v="4"/>
  </r>
  <r>
    <n v="5"/>
    <s v="CBS"/>
    <x v="3"/>
  </r>
  <r>
    <n v="6"/>
    <s v="Sleeper"/>
    <x v="5"/>
  </r>
  <r>
    <n v="6"/>
    <s v="FantasyPros"/>
    <x v="5"/>
  </r>
  <r>
    <n v="6"/>
    <s v="ESPN"/>
    <x v="5"/>
  </r>
  <r>
    <n v="6"/>
    <s v="Yahoo"/>
    <x v="5"/>
  </r>
  <r>
    <n v="6"/>
    <s v="CBS"/>
    <x v="5"/>
  </r>
  <r>
    <n v="7"/>
    <s v="Sleeper"/>
    <x v="6"/>
  </r>
  <r>
    <n v="7"/>
    <s v="FantasyPros"/>
    <x v="6"/>
  </r>
  <r>
    <n v="7"/>
    <s v="ESPN"/>
    <x v="7"/>
  </r>
  <r>
    <n v="7"/>
    <s v="Yahoo"/>
    <x v="7"/>
  </r>
  <r>
    <n v="7"/>
    <s v="CBS"/>
    <x v="6"/>
  </r>
  <r>
    <n v="8"/>
    <s v="Sleeper"/>
    <x v="7"/>
  </r>
  <r>
    <n v="8"/>
    <s v="FantasyPros"/>
    <x v="7"/>
  </r>
  <r>
    <n v="8"/>
    <s v="ESPN"/>
    <x v="6"/>
  </r>
  <r>
    <n v="8"/>
    <s v="Yahoo"/>
    <x v="8"/>
  </r>
  <r>
    <n v="8"/>
    <s v="CBS"/>
    <x v="9"/>
  </r>
  <r>
    <n v="9"/>
    <s v="Sleeper"/>
    <x v="10"/>
  </r>
  <r>
    <n v="9"/>
    <s v="FantasyPros"/>
    <x v="10"/>
  </r>
  <r>
    <n v="9"/>
    <s v="ESPN"/>
    <x v="10"/>
  </r>
  <r>
    <n v="9"/>
    <s v="Yahoo"/>
    <x v="6"/>
  </r>
  <r>
    <n v="9"/>
    <s v="CBS"/>
    <x v="7"/>
  </r>
  <r>
    <n v="10"/>
    <s v="Sleeper"/>
    <x v="8"/>
  </r>
  <r>
    <n v="10"/>
    <s v="FantasyPros"/>
    <x v="9"/>
  </r>
  <r>
    <n v="10"/>
    <s v="ESPN"/>
    <x v="8"/>
  </r>
  <r>
    <n v="10"/>
    <s v="Yahoo"/>
    <x v="11"/>
  </r>
  <r>
    <n v="10"/>
    <s v="CBS"/>
    <x v="11"/>
  </r>
  <r>
    <n v="11"/>
    <s v="Sleeper"/>
    <x v="12"/>
  </r>
  <r>
    <n v="11"/>
    <s v="FantasyPros"/>
    <x v="8"/>
  </r>
  <r>
    <n v="11"/>
    <s v="ESPN"/>
    <x v="13"/>
  </r>
  <r>
    <n v="11"/>
    <s v="Yahoo"/>
    <x v="14"/>
  </r>
  <r>
    <n v="11"/>
    <s v="CBS"/>
    <x v="15"/>
  </r>
  <r>
    <n v="12"/>
    <s v="Sleeper"/>
    <x v="16"/>
  </r>
  <r>
    <n v="12"/>
    <s v="FantasyPros"/>
    <x v="11"/>
  </r>
  <r>
    <n v="12"/>
    <s v="ESPN"/>
    <x v="14"/>
  </r>
  <r>
    <n v="12"/>
    <s v="Yahoo"/>
    <x v="10"/>
  </r>
  <r>
    <n v="12"/>
    <s v="CBS"/>
    <x v="10"/>
  </r>
  <r>
    <n v="13"/>
    <s v="Sleeper"/>
    <x v="17"/>
  </r>
  <r>
    <n v="13"/>
    <s v="FantasyPros"/>
    <x v="13"/>
  </r>
  <r>
    <n v="13"/>
    <s v="ESPN"/>
    <x v="9"/>
  </r>
  <r>
    <n v="13"/>
    <s v="Yahoo"/>
    <x v="9"/>
  </r>
  <r>
    <n v="13"/>
    <s v="CBS"/>
    <x v="8"/>
  </r>
  <r>
    <n v="14"/>
    <s v="Sleeper"/>
    <x v="18"/>
  </r>
  <r>
    <n v="14"/>
    <s v="FantasyPros"/>
    <x v="14"/>
  </r>
  <r>
    <n v="14"/>
    <s v="ESPN"/>
    <x v="11"/>
  </r>
  <r>
    <n v="14"/>
    <s v="Yahoo"/>
    <x v="18"/>
  </r>
  <r>
    <n v="14"/>
    <s v="CBS"/>
    <x v="16"/>
  </r>
  <r>
    <n v="15"/>
    <s v="Sleeper"/>
    <x v="15"/>
  </r>
  <r>
    <n v="15"/>
    <s v="FantasyPros"/>
    <x v="18"/>
  </r>
  <r>
    <n v="15"/>
    <s v="ESPN"/>
    <x v="18"/>
  </r>
  <r>
    <n v="15"/>
    <s v="Yahoo"/>
    <x v="13"/>
  </r>
  <r>
    <n v="15"/>
    <s v="CBS"/>
    <x v="18"/>
  </r>
  <r>
    <n v="16"/>
    <s v="Sleeper"/>
    <x v="14"/>
  </r>
  <r>
    <n v="16"/>
    <s v="FantasyPros"/>
    <x v="15"/>
  </r>
  <r>
    <n v="16"/>
    <s v="ESPN"/>
    <x v="15"/>
  </r>
  <r>
    <n v="16"/>
    <s v="Yahoo"/>
    <x v="17"/>
  </r>
  <r>
    <n v="16"/>
    <s v="CBS"/>
    <x v="12"/>
  </r>
  <r>
    <n v="17"/>
    <s v="Sleeper"/>
    <x v="13"/>
  </r>
  <r>
    <n v="17"/>
    <s v="FantasyPros"/>
    <x v="16"/>
  </r>
  <r>
    <n v="17"/>
    <s v="ESPN"/>
    <x v="16"/>
  </r>
  <r>
    <n v="17"/>
    <s v="Yahoo"/>
    <x v="16"/>
  </r>
  <r>
    <n v="17"/>
    <s v="CBS"/>
    <x v="14"/>
  </r>
  <r>
    <n v="18"/>
    <s v="Sleeper"/>
    <x v="19"/>
  </r>
  <r>
    <n v="18"/>
    <s v="FantasyPros"/>
    <x v="12"/>
  </r>
  <r>
    <n v="18"/>
    <s v="ESPN"/>
    <x v="17"/>
  </r>
  <r>
    <n v="18"/>
    <s v="Yahoo"/>
    <x v="15"/>
  </r>
  <r>
    <n v="18"/>
    <s v="CBS"/>
    <x v="13"/>
  </r>
  <r>
    <n v="19"/>
    <s v="Sleeper"/>
    <x v="9"/>
  </r>
  <r>
    <n v="19"/>
    <s v="FantasyPros"/>
    <x v="19"/>
  </r>
  <r>
    <n v="19"/>
    <s v="ESPN"/>
    <x v="19"/>
  </r>
  <r>
    <n v="19"/>
    <s v="Yahoo"/>
    <x v="19"/>
  </r>
  <r>
    <n v="19"/>
    <s v="CBS"/>
    <x v="17"/>
  </r>
  <r>
    <n v="20"/>
    <s v="Sleeper"/>
    <x v="11"/>
  </r>
  <r>
    <n v="20"/>
    <s v="FantasyPros"/>
    <x v="17"/>
  </r>
  <r>
    <n v="20"/>
    <s v="ESPN"/>
    <x v="12"/>
  </r>
  <r>
    <n v="20"/>
    <s v="Yahoo"/>
    <x v="12"/>
  </r>
  <r>
    <n v="20"/>
    <s v="CBS"/>
    <x v="20"/>
  </r>
  <r>
    <n v="21"/>
    <s v="Sleeper"/>
    <x v="21"/>
  </r>
  <r>
    <n v="21"/>
    <s v="FantasyPros"/>
    <x v="22"/>
  </r>
  <r>
    <n v="21"/>
    <s v="ESPN"/>
    <x v="22"/>
  </r>
  <r>
    <n v="21"/>
    <s v="Yahoo"/>
    <x v="23"/>
  </r>
  <r>
    <n v="21"/>
    <s v="CBS"/>
    <x v="22"/>
  </r>
  <r>
    <n v="22"/>
    <s v="Sleeper"/>
    <x v="24"/>
  </r>
  <r>
    <n v="22"/>
    <s v="FantasyPros"/>
    <x v="23"/>
  </r>
  <r>
    <n v="22"/>
    <s v="ESPN"/>
    <x v="21"/>
  </r>
  <r>
    <n v="22"/>
    <s v="Yahoo"/>
    <x v="25"/>
  </r>
  <r>
    <n v="22"/>
    <s v="CBS"/>
    <x v="19"/>
  </r>
  <r>
    <n v="23"/>
    <s v="Sleeper"/>
    <x v="22"/>
  </r>
  <r>
    <n v="23"/>
    <s v="FantasyPros"/>
    <x v="21"/>
  </r>
  <r>
    <n v="23"/>
    <s v="ESPN"/>
    <x v="26"/>
  </r>
  <r>
    <n v="23"/>
    <s v="Yahoo"/>
    <x v="21"/>
  </r>
  <r>
    <n v="23"/>
    <s v="CBS"/>
    <x v="24"/>
  </r>
  <r>
    <n v="24"/>
    <s v="Sleeper"/>
    <x v="23"/>
  </r>
  <r>
    <n v="24"/>
    <s v="FantasyPros"/>
    <x v="24"/>
  </r>
  <r>
    <n v="24"/>
    <s v="ESPN"/>
    <x v="24"/>
  </r>
  <r>
    <n v="24"/>
    <s v="Yahoo"/>
    <x v="22"/>
  </r>
  <r>
    <n v="24"/>
    <s v="CBS"/>
    <x v="21"/>
  </r>
  <r>
    <n v="25"/>
    <s v="Sleeper"/>
    <x v="27"/>
  </r>
  <r>
    <n v="25"/>
    <s v="FantasyPros"/>
    <x v="25"/>
  </r>
  <r>
    <n v="25"/>
    <s v="ESPN"/>
    <x v="25"/>
  </r>
  <r>
    <n v="25"/>
    <s v="Yahoo"/>
    <x v="24"/>
  </r>
  <r>
    <n v="25"/>
    <s v="CBS"/>
    <x v="26"/>
  </r>
  <r>
    <n v="26"/>
    <s v="Sleeper"/>
    <x v="28"/>
  </r>
  <r>
    <n v="26"/>
    <s v="FantasyPros"/>
    <x v="26"/>
  </r>
  <r>
    <n v="26"/>
    <s v="Yahoo"/>
    <x v="26"/>
  </r>
  <r>
    <n v="26"/>
    <s v="CBS"/>
    <x v="25"/>
  </r>
  <r>
    <n v="27"/>
    <s v="Sleeper"/>
    <x v="25"/>
  </r>
  <r>
    <n v="27"/>
    <s v="FantasyPros"/>
    <x v="27"/>
  </r>
  <r>
    <n v="27"/>
    <s v="Yahoo"/>
    <x v="29"/>
  </r>
  <r>
    <n v="27"/>
    <s v="CBS"/>
    <x v="27"/>
  </r>
  <r>
    <n v="28"/>
    <s v="Sleeper"/>
    <x v="30"/>
  </r>
  <r>
    <n v="28"/>
    <s v="FantasyPros"/>
    <x v="30"/>
  </r>
  <r>
    <n v="28"/>
    <s v="Yahoo"/>
    <x v="20"/>
  </r>
  <r>
    <n v="28"/>
    <s v="CBS"/>
    <x v="23"/>
  </r>
  <r>
    <n v="29"/>
    <s v="Sleeper"/>
    <x v="31"/>
  </r>
  <r>
    <n v="29"/>
    <s v="FantasyPros"/>
    <x v="20"/>
  </r>
  <r>
    <n v="30"/>
    <s v="Sleeper"/>
    <x v="32"/>
  </r>
  <r>
    <n v="30"/>
    <s v="FantasyPros"/>
    <x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736EE6-8711-4D70-9313-6A426AF9E8E5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Player">
  <location ref="F2:G110" firstHeaderRow="1" firstDataRow="1" firstDataCol="1"/>
  <pivotFields count="3">
    <pivotField dataField="1" showAll="0"/>
    <pivotField showAll="0"/>
    <pivotField name="Player" axis="axisRow" showAll="0" sortType="ascending">
      <items count="108">
        <item x="102"/>
        <item x="27"/>
        <item x="26"/>
        <item x="86"/>
        <item x="94"/>
        <item x="15"/>
        <item x="76"/>
        <item x="4"/>
        <item x="81"/>
        <item x="43"/>
        <item x="49"/>
        <item x="0"/>
        <item x="64"/>
        <item x="52"/>
        <item x="79"/>
        <item x="12"/>
        <item x="31"/>
        <item x="30"/>
        <item x="8"/>
        <item x="45"/>
        <item x="40"/>
        <item x="13"/>
        <item x="101"/>
        <item x="104"/>
        <item x="7"/>
        <item x="17"/>
        <item x="87"/>
        <item x="92"/>
        <item x="97"/>
        <item x="20"/>
        <item x="23"/>
        <item x="3"/>
        <item x="66"/>
        <item x="75"/>
        <item x="5"/>
        <item x="71"/>
        <item x="61"/>
        <item x="67"/>
        <item x="55"/>
        <item x="98"/>
        <item x="22"/>
        <item x="44"/>
        <item x="99"/>
        <item x="2"/>
        <item x="74"/>
        <item x="18"/>
        <item x="14"/>
        <item x="78"/>
        <item x="33"/>
        <item x="50"/>
        <item x="32"/>
        <item x="60"/>
        <item x="59"/>
        <item x="19"/>
        <item x="6"/>
        <item x="84"/>
        <item x="36"/>
        <item x="9"/>
        <item x="70"/>
        <item x="25"/>
        <item x="65"/>
        <item x="72"/>
        <item x="63"/>
        <item x="85"/>
        <item x="11"/>
        <item x="93"/>
        <item x="88"/>
        <item x="68"/>
        <item x="10"/>
        <item x="103"/>
        <item x="62"/>
        <item x="73"/>
        <item x="41"/>
        <item x="57"/>
        <item x="96"/>
        <item x="16"/>
        <item x="105"/>
        <item x="28"/>
        <item x="48"/>
        <item x="69"/>
        <item x="106"/>
        <item x="53"/>
        <item x="34"/>
        <item x="54"/>
        <item x="24"/>
        <item x="58"/>
        <item x="1"/>
        <item x="89"/>
        <item x="91"/>
        <item x="77"/>
        <item x="42"/>
        <item x="21"/>
        <item x="37"/>
        <item x="38"/>
        <item x="29"/>
        <item x="95"/>
        <item x="51"/>
        <item x="100"/>
        <item x="80"/>
        <item x="47"/>
        <item x="56"/>
        <item x="46"/>
        <item x="35"/>
        <item x="83"/>
        <item x="82"/>
        <item x="39"/>
        <item x="9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2"/>
  </rowFields>
  <rowItems count="108">
    <i>
      <x v="11"/>
    </i>
    <i>
      <x v="86"/>
    </i>
    <i>
      <x v="43"/>
    </i>
    <i>
      <x v="31"/>
    </i>
    <i>
      <x v="7"/>
    </i>
    <i>
      <x v="24"/>
    </i>
    <i>
      <x v="34"/>
    </i>
    <i>
      <x v="57"/>
    </i>
    <i>
      <x v="18"/>
    </i>
    <i>
      <x v="54"/>
    </i>
    <i>
      <x v="68"/>
    </i>
    <i>
      <x v="21"/>
    </i>
    <i>
      <x v="46"/>
    </i>
    <i>
      <x v="64"/>
    </i>
    <i>
      <x v="15"/>
    </i>
    <i>
      <x v="5"/>
    </i>
    <i>
      <x v="25"/>
    </i>
    <i>
      <x v="45"/>
    </i>
    <i>
      <x v="75"/>
    </i>
    <i>
      <x v="53"/>
    </i>
    <i>
      <x v="29"/>
    </i>
    <i>
      <x v="30"/>
    </i>
    <i>
      <x v="91"/>
    </i>
    <i>
      <x v="40"/>
    </i>
    <i>
      <x v="2"/>
    </i>
    <i>
      <x v="84"/>
    </i>
    <i>
      <x v="59"/>
    </i>
    <i>
      <x v="1"/>
    </i>
    <i>
      <x v="16"/>
    </i>
    <i>
      <x v="94"/>
    </i>
    <i>
      <x v="17"/>
    </i>
    <i>
      <x v="77"/>
    </i>
    <i>
      <x v="50"/>
    </i>
    <i>
      <x v="102"/>
    </i>
    <i>
      <x v="20"/>
    </i>
    <i>
      <x v="92"/>
    </i>
    <i>
      <x v="48"/>
    </i>
    <i>
      <x v="93"/>
    </i>
    <i>
      <x v="56"/>
    </i>
    <i>
      <x v="19"/>
    </i>
    <i>
      <x v="82"/>
    </i>
    <i>
      <x v="101"/>
    </i>
    <i>
      <x v="72"/>
    </i>
    <i>
      <x v="105"/>
    </i>
    <i>
      <x v="99"/>
    </i>
    <i>
      <x v="90"/>
    </i>
    <i>
      <x v="41"/>
    </i>
    <i>
      <x v="78"/>
    </i>
    <i>
      <x v="10"/>
    </i>
    <i>
      <x v="9"/>
    </i>
    <i>
      <x v="96"/>
    </i>
    <i>
      <x v="100"/>
    </i>
    <i>
      <x v="38"/>
    </i>
    <i>
      <x v="81"/>
    </i>
    <i>
      <x v="83"/>
    </i>
    <i>
      <x v="52"/>
    </i>
    <i>
      <x v="51"/>
    </i>
    <i>
      <x v="13"/>
    </i>
    <i>
      <x v="85"/>
    </i>
    <i>
      <x v="49"/>
    </i>
    <i>
      <x v="70"/>
    </i>
    <i>
      <x v="36"/>
    </i>
    <i>
      <x v="73"/>
    </i>
    <i>
      <x v="12"/>
    </i>
    <i>
      <x v="62"/>
    </i>
    <i>
      <x v="60"/>
    </i>
    <i>
      <x v="58"/>
    </i>
    <i>
      <x v="61"/>
    </i>
    <i>
      <x v="6"/>
    </i>
    <i>
      <x v="32"/>
    </i>
    <i>
      <x v="47"/>
    </i>
    <i>
      <x v="37"/>
    </i>
    <i>
      <x v="35"/>
    </i>
    <i>
      <x v="79"/>
    </i>
    <i>
      <x v="33"/>
    </i>
    <i>
      <x v="44"/>
    </i>
    <i>
      <x v="67"/>
    </i>
    <i>
      <x v="71"/>
    </i>
    <i>
      <x v="103"/>
    </i>
    <i>
      <x v="55"/>
    </i>
    <i>
      <x v="8"/>
    </i>
    <i>
      <x v="63"/>
    </i>
    <i>
      <x v="89"/>
    </i>
    <i>
      <x v="3"/>
    </i>
    <i>
      <x v="26"/>
    </i>
    <i>
      <x v="66"/>
    </i>
    <i>
      <x v="87"/>
    </i>
    <i>
      <x v="98"/>
    </i>
    <i>
      <x v="88"/>
    </i>
    <i>
      <x v="14"/>
    </i>
    <i>
      <x v="104"/>
    </i>
    <i>
      <x v="27"/>
    </i>
    <i>
      <x v="106"/>
    </i>
    <i>
      <x v="65"/>
    </i>
    <i>
      <x v="4"/>
    </i>
    <i>
      <x v="95"/>
    </i>
    <i>
      <x v="74"/>
    </i>
    <i>
      <x v="28"/>
    </i>
    <i>
      <x v="39"/>
    </i>
    <i>
      <x v="42"/>
    </i>
    <i>
      <x v="97"/>
    </i>
    <i>
      <x v="22"/>
    </i>
    <i>
      <x/>
    </i>
    <i>
      <x v="69"/>
    </i>
    <i>
      <x v="23"/>
    </i>
    <i>
      <x v="76"/>
    </i>
    <i>
      <x v="80"/>
    </i>
    <i t="grand">
      <x/>
    </i>
  </rowItems>
  <colItems count="1">
    <i/>
  </colItems>
  <dataFields count="1">
    <dataField name="Average of Rank" fld="0" subtotal="average" baseField="2" baseItem="0" numFmtId="2"/>
  </dataFields>
  <formats count="2">
    <format dxfId="23">
      <pivotArea outline="0" collapsedLevelsAreSubtotals="1" fieldPosition="0"/>
    </format>
    <format dxfId="2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4DCE07-52D6-4897-B778-77C84738DD8A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4:F90" firstHeaderRow="1" firstDataRow="1" firstDataCol="1"/>
  <pivotFields count="3">
    <pivotField dataField="1" showAll="0"/>
    <pivotField showAll="0"/>
    <pivotField axis="axisRow" showAll="0" sortType="ascending">
      <items count="86">
        <item x="8"/>
        <item x="59"/>
        <item x="81"/>
        <item x="83"/>
        <item x="6"/>
        <item x="47"/>
        <item x="7"/>
        <item x="31"/>
        <item x="63"/>
        <item x="2"/>
        <item x="35"/>
        <item x="34"/>
        <item x="50"/>
        <item x="44"/>
        <item x="22"/>
        <item x="37"/>
        <item x="82"/>
        <item x="51"/>
        <item x="17"/>
        <item x="77"/>
        <item x="40"/>
        <item x="43"/>
        <item x="75"/>
        <item x="28"/>
        <item x="21"/>
        <item x="20"/>
        <item x="9"/>
        <item x="57"/>
        <item x="10"/>
        <item x="32"/>
        <item x="79"/>
        <item x="61"/>
        <item x="71"/>
        <item x="36"/>
        <item x="74"/>
        <item x="73"/>
        <item x="0"/>
        <item x="24"/>
        <item x="38"/>
        <item x="15"/>
        <item x="64"/>
        <item x="42"/>
        <item x="33"/>
        <item x="29"/>
        <item x="39"/>
        <item x="48"/>
        <item x="78"/>
        <item x="80"/>
        <item x="1"/>
        <item x="53"/>
        <item x="41"/>
        <item x="68"/>
        <item x="12"/>
        <item x="62"/>
        <item x="4"/>
        <item x="70"/>
        <item x="16"/>
        <item x="52"/>
        <item x="49"/>
        <item x="55"/>
        <item x="54"/>
        <item x="84"/>
        <item x="14"/>
        <item x="5"/>
        <item x="76"/>
        <item x="3"/>
        <item x="66"/>
        <item x="18"/>
        <item x="56"/>
        <item x="60"/>
        <item x="45"/>
        <item x="30"/>
        <item x="67"/>
        <item x="46"/>
        <item x="11"/>
        <item x="19"/>
        <item x="25"/>
        <item x="26"/>
        <item x="65"/>
        <item x="69"/>
        <item x="13"/>
        <item x="58"/>
        <item x="72"/>
        <item x="23"/>
        <item x="2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2"/>
  </rowFields>
  <rowItems count="86">
    <i>
      <x v="36"/>
    </i>
    <i>
      <x v="48"/>
    </i>
    <i>
      <x v="9"/>
    </i>
    <i>
      <x v="65"/>
    </i>
    <i>
      <x v="54"/>
    </i>
    <i>
      <x v="63"/>
    </i>
    <i>
      <x v="4"/>
    </i>
    <i>
      <x v="6"/>
    </i>
    <i>
      <x v="26"/>
    </i>
    <i>
      <x/>
    </i>
    <i>
      <x v="52"/>
    </i>
    <i>
      <x v="74"/>
    </i>
    <i>
      <x v="39"/>
    </i>
    <i>
      <x v="80"/>
    </i>
    <i>
      <x v="18"/>
    </i>
    <i>
      <x v="28"/>
    </i>
    <i>
      <x v="62"/>
    </i>
    <i>
      <x v="75"/>
    </i>
    <i>
      <x v="56"/>
    </i>
    <i>
      <x v="25"/>
    </i>
    <i>
      <x v="24"/>
    </i>
    <i>
      <x v="83"/>
    </i>
    <i>
      <x v="14"/>
    </i>
    <i>
      <x v="23"/>
    </i>
    <i>
      <x v="84"/>
    </i>
    <i>
      <x v="67"/>
    </i>
    <i>
      <x v="76"/>
    </i>
    <i>
      <x v="7"/>
    </i>
    <i>
      <x v="37"/>
    </i>
    <i>
      <x v="15"/>
    </i>
    <i>
      <x v="42"/>
    </i>
    <i>
      <x v="29"/>
    </i>
    <i>
      <x v="77"/>
    </i>
    <i>
      <x v="11"/>
    </i>
    <i>
      <x v="43"/>
    </i>
    <i>
      <x v="71"/>
    </i>
    <i>
      <x v="10"/>
    </i>
    <i>
      <x v="20"/>
    </i>
    <i>
      <x v="44"/>
    </i>
    <i>
      <x v="38"/>
    </i>
    <i>
      <x v="33"/>
    </i>
    <i>
      <x v="50"/>
    </i>
    <i>
      <x v="21"/>
    </i>
    <i>
      <x v="73"/>
    </i>
    <i>
      <x v="70"/>
    </i>
    <i>
      <x v="41"/>
    </i>
    <i>
      <x v="13"/>
    </i>
    <i>
      <x v="45"/>
    </i>
    <i>
      <x v="5"/>
    </i>
    <i>
      <x v="59"/>
    </i>
    <i>
      <x v="17"/>
    </i>
    <i>
      <x v="58"/>
    </i>
    <i>
      <x v="60"/>
    </i>
    <i>
      <x v="27"/>
    </i>
    <i>
      <x v="49"/>
    </i>
    <i>
      <x v="68"/>
    </i>
    <i>
      <x v="31"/>
    </i>
    <i>
      <x v="12"/>
    </i>
    <i>
      <x v="57"/>
    </i>
    <i>
      <x v="69"/>
    </i>
    <i>
      <x v="53"/>
    </i>
    <i>
      <x v="78"/>
    </i>
    <i>
      <x v="8"/>
    </i>
    <i>
      <x v="55"/>
    </i>
    <i>
      <x v="66"/>
    </i>
    <i>
      <x v="1"/>
    </i>
    <i>
      <x v="72"/>
    </i>
    <i>
      <x v="40"/>
    </i>
    <i>
      <x v="51"/>
    </i>
    <i>
      <x v="79"/>
    </i>
    <i>
      <x v="35"/>
    </i>
    <i>
      <x v="81"/>
    </i>
    <i>
      <x v="32"/>
    </i>
    <i>
      <x v="64"/>
    </i>
    <i>
      <x v="82"/>
    </i>
    <i>
      <x v="46"/>
    </i>
    <i>
      <x v="22"/>
    </i>
    <i>
      <x v="34"/>
    </i>
    <i>
      <x v="30"/>
    </i>
    <i>
      <x v="19"/>
    </i>
    <i>
      <x v="16"/>
    </i>
    <i>
      <x v="47"/>
    </i>
    <i>
      <x v="3"/>
    </i>
    <i>
      <x v="2"/>
    </i>
    <i>
      <x v="61"/>
    </i>
    <i t="grand">
      <x/>
    </i>
  </rowItems>
  <colItems count="1">
    <i/>
  </colItems>
  <dataFields count="1">
    <dataField name="Average of Rank" fld="0" subtotal="average" baseField="2" baseItem="0" numFmtId="2"/>
  </dataFields>
  <formats count="2">
    <format dxfId="19">
      <pivotArea outline="0" collapsedLevelsAreSubtotals="1" fieldPosition="0"/>
    </format>
    <format dxfId="1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E527C3-1589-7B45-9D5C-ED6903C249E6}" name="PivotTable4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4:F44" firstHeaderRow="1" firstDataRow="1" firstDataCol="1"/>
  <pivotFields count="3">
    <pivotField dataField="1" showAll="0" sortType="ascending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showAll="0"/>
    <pivotField axis="axisRow" showAll="0" sortType="ascending">
      <items count="40">
        <item x="19"/>
        <item x="0"/>
        <item x="24"/>
        <item x="21"/>
        <item x="26"/>
        <item x="11"/>
        <item x="14"/>
        <item x="13"/>
        <item x="29"/>
        <item x="25"/>
        <item x="7"/>
        <item x="23"/>
        <item x="4"/>
        <item x="2"/>
        <item x="38"/>
        <item x="18"/>
        <item x="20"/>
        <item x="34"/>
        <item x="12"/>
        <item x="15"/>
        <item x="31"/>
        <item x="16"/>
        <item x="6"/>
        <item x="27"/>
        <item x="22"/>
        <item x="37"/>
        <item x="30"/>
        <item x="33"/>
        <item x="28"/>
        <item x="3"/>
        <item x="5"/>
        <item x="32"/>
        <item x="36"/>
        <item x="8"/>
        <item x="1"/>
        <item x="9"/>
        <item x="35"/>
        <item x="10"/>
        <item x="1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2"/>
  </rowFields>
  <rowItems count="40">
    <i>
      <x v="1"/>
    </i>
    <i>
      <x v="34"/>
    </i>
    <i>
      <x v="13"/>
    </i>
    <i>
      <x v="29"/>
    </i>
    <i>
      <x v="30"/>
    </i>
    <i>
      <x v="33"/>
    </i>
    <i>
      <x v="10"/>
    </i>
    <i>
      <x v="12"/>
    </i>
    <i>
      <x v="22"/>
    </i>
    <i>
      <x v="35"/>
    </i>
    <i>
      <x v="37"/>
    </i>
    <i>
      <x v="7"/>
    </i>
    <i>
      <x v="18"/>
    </i>
    <i>
      <x v="5"/>
    </i>
    <i>
      <x v="6"/>
    </i>
    <i>
      <x v="21"/>
    </i>
    <i>
      <x v="19"/>
    </i>
    <i>
      <x v="38"/>
    </i>
    <i>
      <x v="15"/>
    </i>
    <i>
      <x/>
    </i>
    <i>
      <x v="16"/>
    </i>
    <i>
      <x v="24"/>
    </i>
    <i>
      <x v="3"/>
    </i>
    <i>
      <x v="2"/>
    </i>
    <i>
      <x v="28"/>
    </i>
    <i>
      <x v="9"/>
    </i>
    <i>
      <x v="26"/>
    </i>
    <i>
      <x v="4"/>
    </i>
    <i>
      <x v="8"/>
    </i>
    <i>
      <x v="23"/>
    </i>
    <i>
      <x v="31"/>
    </i>
    <i>
      <x v="27"/>
    </i>
    <i>
      <x v="11"/>
    </i>
    <i>
      <x v="20"/>
    </i>
    <i>
      <x v="17"/>
    </i>
    <i>
      <x v="36"/>
    </i>
    <i>
      <x v="32"/>
    </i>
    <i>
      <x v="25"/>
    </i>
    <i>
      <x v="14"/>
    </i>
    <i t="grand">
      <x/>
    </i>
  </rowItems>
  <colItems count="1">
    <i/>
  </colItems>
  <dataFields count="1">
    <dataField name="Average of Rank" fld="0" subtotal="average" baseField="0" baseItem="0" numFmtId="2"/>
  </dataFields>
  <formats count="2">
    <format dxfId="15">
      <pivotArea outline="0" collapsedLevelsAreSubtotals="1" fieldPosition="0"/>
    </format>
    <format dxfId="1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37C1F5-7F03-2E49-AF3C-80599E1EB830}" name="PivotTable5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3:F37" firstHeaderRow="1" firstDataRow="1" firstDataCol="1"/>
  <pivotFields count="3">
    <pivotField dataField="1" showAll="0"/>
    <pivotField showAll="0"/>
    <pivotField axis="axisRow" showAll="0" sortType="ascending">
      <items count="34">
        <item x="30"/>
        <item x="20"/>
        <item x="6"/>
        <item x="7"/>
        <item x="8"/>
        <item x="23"/>
        <item x="19"/>
        <item x="14"/>
        <item x="31"/>
        <item x="26"/>
        <item x="9"/>
        <item x="29"/>
        <item x="18"/>
        <item x="25"/>
        <item x="17"/>
        <item x="3"/>
        <item x="15"/>
        <item x="2"/>
        <item x="4"/>
        <item x="32"/>
        <item x="16"/>
        <item x="0"/>
        <item x="11"/>
        <item x="13"/>
        <item x="10"/>
        <item x="1"/>
        <item x="21"/>
        <item x="24"/>
        <item x="5"/>
        <item x="28"/>
        <item x="27"/>
        <item x="12"/>
        <item x="2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2"/>
  </rowFields>
  <rowItems count="34">
    <i>
      <x v="21"/>
    </i>
    <i>
      <x v="25"/>
    </i>
    <i>
      <x v="17"/>
    </i>
    <i>
      <x v="15"/>
    </i>
    <i>
      <x v="18"/>
    </i>
    <i>
      <x v="28"/>
    </i>
    <i>
      <x v="2"/>
    </i>
    <i>
      <x v="3"/>
    </i>
    <i>
      <x v="24"/>
    </i>
    <i>
      <x v="4"/>
    </i>
    <i>
      <x v="10"/>
    </i>
    <i>
      <x v="22"/>
    </i>
    <i>
      <x v="7"/>
    </i>
    <i>
      <x v="12"/>
    </i>
    <i>
      <x v="23"/>
    </i>
    <i>
      <x v="16"/>
    </i>
    <i>
      <x v="20"/>
    </i>
    <i>
      <x v="31"/>
    </i>
    <i>
      <x v="14"/>
    </i>
    <i>
      <x v="6"/>
    </i>
    <i>
      <x v="32"/>
    </i>
    <i>
      <x v="26"/>
    </i>
    <i>
      <x v="27"/>
    </i>
    <i>
      <x v="5"/>
    </i>
    <i>
      <x v="13"/>
    </i>
    <i>
      <x v="9"/>
    </i>
    <i>
      <x v="1"/>
    </i>
    <i>
      <x v="30"/>
    </i>
    <i>
      <x v="11"/>
    </i>
    <i>
      <x v="29"/>
    </i>
    <i>
      <x/>
    </i>
    <i>
      <x v="8"/>
    </i>
    <i>
      <x v="19"/>
    </i>
    <i t="grand">
      <x/>
    </i>
  </rowItems>
  <colItems count="1">
    <i/>
  </colItems>
  <dataFields count="1">
    <dataField name="Average of Rank" fld="0" subtotal="average" baseField="0" baseItem="0" numFmtId="2"/>
  </dataFields>
  <formats count="2">
    <format dxfId="11">
      <pivotArea outline="0" collapsedLevelsAreSubtotals="1" fieldPosition="0"/>
    </format>
    <format dxfId="1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806CED0F-4431-4244-A15B-A87DB9B822FA}" autoFormatId="16" applyNumberFormats="0" applyBorderFormats="0" applyFontFormats="0" applyPatternFormats="0" applyAlignmentFormats="0" applyWidthHeightFormats="0">
  <queryTableRefresh nextId="4">
    <queryTableFields count="3">
      <queryTableField id="1" name="Index" tableColumnId="1"/>
      <queryTableField id="2" name="Attribute" tableColumnId="2"/>
      <queryTableField id="3" name="Value" tableColumnId="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FA829CBD-87A9-4FC8-841F-1688D1577CD8}" autoFormatId="16" applyNumberFormats="0" applyBorderFormats="0" applyFontFormats="0" applyPatternFormats="0" applyAlignmentFormats="0" applyWidthHeightFormats="0">
  <queryTableRefresh nextId="4">
    <queryTableFields count="3">
      <queryTableField id="1" name="Rank" tableColumnId="1"/>
      <queryTableField id="2" name="Source" tableColumnId="2"/>
      <queryTableField id="3" name="Player" tableColumnId="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FF21867C-A001-714B-A8F9-5CC667F65AED}" autoFormatId="16" applyNumberFormats="0" applyBorderFormats="0" applyFontFormats="0" applyPatternFormats="0" applyAlignmentFormats="0" applyWidthHeightFormats="0">
  <queryTableRefresh nextId="4">
    <queryTableFields count="3">
      <queryTableField id="1" name="Index" tableColumnId="1"/>
      <queryTableField id="2" name="Attribute" tableColumnId="2"/>
      <queryTableField id="3" name="Value" tableColumnId="3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8014DE-68D0-2441-BC59-6FA89FBA6D5B}" autoFormatId="16" applyNumberFormats="0" applyBorderFormats="0" applyFontFormats="0" applyPatternFormats="0" applyAlignmentFormats="0" applyWidthHeightFormats="0">
  <queryTableRefresh nextId="4">
    <queryTableFields count="3">
      <queryTableField id="1" name="Rank" tableColumnId="1"/>
      <queryTableField id="2" name="Source" tableColumnId="2"/>
      <queryTableField id="3" name="Player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D1BF8E-679C-4AC6-BE11-7DBB5AF898AD}" name="RBs" displayName="RBs" ref="A1:C356" tableType="queryTable" totalsRowShown="0">
  <autoFilter ref="A1:C356" xr:uid="{9DD1BF8E-679C-4AC6-BE11-7DBB5AF898AD}"/>
  <tableColumns count="3">
    <tableColumn id="1" xr3:uid="{E4BD0082-E2B2-486C-8FA5-C1E50B69EE13}" uniqueName="1" name="Index" queryTableFieldId="1"/>
    <tableColumn id="2" xr3:uid="{5B52D80F-9621-4E03-841D-109617D8F775}" uniqueName="2" name="Attribute" queryTableFieldId="2" dataDxfId="21"/>
    <tableColumn id="3" xr3:uid="{2CF60A92-166D-4E7D-B0F8-374D9DB1B80E}" uniqueName="3" name="Value" queryTableFieldId="3" dataDxfId="2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9428399-5081-4E91-8259-347F9BFAA065}" name="Table2_1" displayName="Table2_1" ref="A1:C410" tableType="queryTable" totalsRowShown="0">
  <autoFilter ref="A1:C410" xr:uid="{D9428399-5081-4E91-8259-347F9BFAA065}"/>
  <tableColumns count="3">
    <tableColumn id="1" xr3:uid="{5E09810E-A96B-46A5-8BBB-98D16580CA4F}" uniqueName="1" name="Rank" queryTableFieldId="1"/>
    <tableColumn id="2" xr3:uid="{30240CCC-B586-4C17-B8B7-6FF256828D2F}" uniqueName="2" name="Source" queryTableFieldId="2" dataDxfId="17"/>
    <tableColumn id="3" xr3:uid="{47D52CB6-6480-4B08-B696-60E7A06B6713}" uniqueName="3" name="Player" queryTableFieldId="3" dataDxfId="16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D839397-794E-4164-A0E4-DFD91AC2C434}" name="Table2" displayName="Table2" ref="A1:F76" totalsRowShown="0">
  <autoFilter ref="A1:F76" xr:uid="{ED839397-794E-4164-A0E4-DFD91AC2C434}"/>
  <tableColumns count="6">
    <tableColumn id="1" xr3:uid="{00361D17-2C5D-4A25-9F07-9FE4B4F00699}" name="Fantasy Pros"/>
    <tableColumn id="2" xr3:uid="{EE9CD60E-F13E-432C-863F-0F648F156DC4}" name="ESPN"/>
    <tableColumn id="3" xr3:uid="{4FADB9B1-F5E9-484D-8847-CFA675FCED4A}" name="NFL"/>
    <tableColumn id="4" xr3:uid="{EB8E982C-771C-49EA-8212-30A53BB1A0F4}" name="PFF"/>
    <tableColumn id="5" xr3:uid="{5BE9D46B-004F-4FC8-8F42-7ECB9807E10D}" name="CBS"/>
    <tableColumn id="6" xr3:uid="{91CC12FB-770F-44C0-AB0C-715C0730155B}" name="Yaho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96A16F8-B481-394D-9236-AE28178D45E7}" name="TEs" displayName="TEs" ref="A1:C150" tableType="queryTable" totalsRowShown="0">
  <autoFilter ref="A1:C150" xr:uid="{E96A16F8-B481-394D-9236-AE28178D45E7}"/>
  <tableColumns count="3">
    <tableColumn id="1" xr3:uid="{2138FBDB-42B0-9741-ADB3-B035547D9271}" uniqueName="1" name="Rank" queryTableFieldId="1"/>
    <tableColumn id="2" xr3:uid="{8B316053-0240-3647-B890-DB5FE7998CCB}" uniqueName="2" name="Source" queryTableFieldId="2" dataDxfId="13"/>
    <tableColumn id="3" xr3:uid="{CF64323F-98F5-B54F-AC62-ED4295E19D70}" uniqueName="3" name="Player" queryTableFieldId="3" dataDxfId="12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88E109A-EB00-7647-AEC5-3D15603CEFEF}" name="QBs" displayName="QBs" ref="A1:C142" tableType="queryTable" totalsRowShown="0">
  <autoFilter ref="A1:C142" xr:uid="{588E109A-EB00-7647-AEC5-3D15603CEFEF}"/>
  <tableColumns count="3">
    <tableColumn id="1" xr3:uid="{8A21AAD9-A708-8744-95E7-325DB619652B}" uniqueName="1" name="Rank" queryTableFieldId="1"/>
    <tableColumn id="2" xr3:uid="{96D9035A-D404-6046-9104-6774FFA7ABED}" uniqueName="2" name="Source" queryTableFieldId="2" dataDxfId="9"/>
    <tableColumn id="3" xr3:uid="{B4E1EAC6-C76A-2B45-A9A3-A0A42C31CB05}" uniqueName="3" name="Player" queryTableFieldId="3" dataDxf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31950-8093-4099-B882-30D94FF19255}">
  <sheetPr codeName="Sheet1"/>
  <dimension ref="A1:G356"/>
  <sheetViews>
    <sheetView workbookViewId="0">
      <selection activeCell="M21" sqref="M21"/>
    </sheetView>
  </sheetViews>
  <sheetFormatPr baseColWidth="10" defaultColWidth="8.83203125" defaultRowHeight="15"/>
  <cols>
    <col min="1" max="1" width="8.33203125" bestFit="1" customWidth="1"/>
    <col min="2" max="2" width="11.83203125" bestFit="1" customWidth="1"/>
    <col min="3" max="3" width="20.83203125" bestFit="1" customWidth="1"/>
    <col min="6" max="6" width="20.83203125" bestFit="1" customWidth="1"/>
    <col min="7" max="7" width="15.5" style="14" bestFit="1" customWidth="1"/>
    <col min="8" max="8" width="13.83203125" bestFit="1" customWidth="1"/>
  </cols>
  <sheetData>
    <row r="1" spans="1:7">
      <c r="A1" t="s">
        <v>112</v>
      </c>
      <c r="B1" t="s">
        <v>113</v>
      </c>
      <c r="C1" t="s">
        <v>114</v>
      </c>
    </row>
    <row r="2" spans="1:7">
      <c r="A2">
        <v>1</v>
      </c>
      <c r="B2" t="s">
        <v>0</v>
      </c>
      <c r="C2" t="s">
        <v>1</v>
      </c>
      <c r="F2" s="1" t="s">
        <v>118</v>
      </c>
      <c r="G2" s="14" t="s">
        <v>117</v>
      </c>
    </row>
    <row r="3" spans="1:7">
      <c r="A3">
        <v>1</v>
      </c>
      <c r="B3" t="s">
        <v>51</v>
      </c>
      <c r="C3" t="s">
        <v>1</v>
      </c>
      <c r="F3" s="2" t="s">
        <v>1</v>
      </c>
      <c r="G3" s="14">
        <v>1.2</v>
      </c>
    </row>
    <row r="4" spans="1:7">
      <c r="A4">
        <v>1</v>
      </c>
      <c r="B4" t="s">
        <v>86</v>
      </c>
      <c r="C4" t="s">
        <v>1</v>
      </c>
      <c r="F4" s="2" t="s">
        <v>3</v>
      </c>
      <c r="G4" s="14">
        <v>2.4</v>
      </c>
    </row>
    <row r="5" spans="1:7">
      <c r="A5">
        <v>1</v>
      </c>
      <c r="B5" t="s">
        <v>89</v>
      </c>
      <c r="C5" t="s">
        <v>1</v>
      </c>
      <c r="F5" s="2" t="s">
        <v>2</v>
      </c>
      <c r="G5" s="14">
        <v>2.8</v>
      </c>
    </row>
    <row r="6" spans="1:7">
      <c r="A6">
        <v>1</v>
      </c>
      <c r="B6" t="s">
        <v>110</v>
      </c>
      <c r="C6" t="s">
        <v>3</v>
      </c>
      <c r="F6" s="2" t="s">
        <v>7</v>
      </c>
      <c r="G6" s="14">
        <v>5.4</v>
      </c>
    </row>
    <row r="7" spans="1:7">
      <c r="A7">
        <v>2</v>
      </c>
      <c r="B7" t="s">
        <v>0</v>
      </c>
      <c r="C7" t="s">
        <v>2</v>
      </c>
      <c r="F7" s="2" t="s">
        <v>4</v>
      </c>
      <c r="G7" s="14">
        <v>5.4</v>
      </c>
    </row>
    <row r="8" spans="1:7">
      <c r="A8">
        <v>2</v>
      </c>
      <c r="B8" t="s">
        <v>51</v>
      </c>
      <c r="C8" t="s">
        <v>2</v>
      </c>
      <c r="F8" s="2" t="s">
        <v>5</v>
      </c>
      <c r="G8" s="14">
        <v>5.6</v>
      </c>
    </row>
    <row r="9" spans="1:7">
      <c r="A9">
        <v>2</v>
      </c>
      <c r="B9" t="s">
        <v>86</v>
      </c>
      <c r="C9" t="s">
        <v>2</v>
      </c>
      <c r="F9" s="2" t="s">
        <v>6</v>
      </c>
      <c r="G9" s="14">
        <v>6.6</v>
      </c>
    </row>
    <row r="10" spans="1:7">
      <c r="A10">
        <v>2</v>
      </c>
      <c r="B10" t="s">
        <v>89</v>
      </c>
      <c r="C10" t="s">
        <v>3</v>
      </c>
      <c r="F10" s="2" t="s">
        <v>10</v>
      </c>
      <c r="G10" s="14">
        <v>9</v>
      </c>
    </row>
    <row r="11" spans="1:7">
      <c r="A11">
        <v>2</v>
      </c>
      <c r="B11" t="s">
        <v>110</v>
      </c>
      <c r="C11" t="s">
        <v>1</v>
      </c>
      <c r="F11" s="2" t="s">
        <v>8</v>
      </c>
      <c r="G11" s="14">
        <v>9.1999999999999993</v>
      </c>
    </row>
    <row r="12" spans="1:7">
      <c r="A12">
        <v>3</v>
      </c>
      <c r="B12" t="s">
        <v>0</v>
      </c>
      <c r="C12" t="s">
        <v>3</v>
      </c>
      <c r="F12" s="2" t="s">
        <v>9</v>
      </c>
      <c r="G12" s="14">
        <v>9.6</v>
      </c>
    </row>
    <row r="13" spans="1:7">
      <c r="A13">
        <v>3</v>
      </c>
      <c r="B13" t="s">
        <v>51</v>
      </c>
      <c r="C13" t="s">
        <v>3</v>
      </c>
      <c r="F13" s="2" t="s">
        <v>11</v>
      </c>
      <c r="G13" s="14">
        <v>11.2</v>
      </c>
    </row>
    <row r="14" spans="1:7">
      <c r="A14">
        <v>3</v>
      </c>
      <c r="B14" t="s">
        <v>86</v>
      </c>
      <c r="C14" t="s">
        <v>3</v>
      </c>
      <c r="F14" s="2" t="s">
        <v>13</v>
      </c>
      <c r="G14" s="14">
        <v>12.4</v>
      </c>
    </row>
    <row r="15" spans="1:7">
      <c r="A15">
        <v>3</v>
      </c>
      <c r="B15" t="s">
        <v>89</v>
      </c>
      <c r="C15" t="s">
        <v>2</v>
      </c>
      <c r="F15" s="2" t="s">
        <v>12</v>
      </c>
      <c r="G15" s="14">
        <v>12.6</v>
      </c>
    </row>
    <row r="16" spans="1:7">
      <c r="A16">
        <v>3</v>
      </c>
      <c r="B16" t="s">
        <v>110</v>
      </c>
      <c r="C16" t="s">
        <v>7</v>
      </c>
      <c r="F16" s="2" t="s">
        <v>14</v>
      </c>
      <c r="G16" s="14">
        <v>13</v>
      </c>
    </row>
    <row r="17" spans="1:7">
      <c r="A17">
        <v>4</v>
      </c>
      <c r="B17" t="s">
        <v>0</v>
      </c>
      <c r="C17" t="s">
        <v>4</v>
      </c>
      <c r="F17" s="2" t="s">
        <v>16</v>
      </c>
      <c r="G17" s="14">
        <v>15</v>
      </c>
    </row>
    <row r="18" spans="1:7">
      <c r="A18">
        <v>4</v>
      </c>
      <c r="B18" t="s">
        <v>51</v>
      </c>
      <c r="C18" t="s">
        <v>4</v>
      </c>
      <c r="F18" s="2" t="s">
        <v>15</v>
      </c>
      <c r="G18" s="14">
        <v>16.399999999999999</v>
      </c>
    </row>
    <row r="19" spans="1:7">
      <c r="A19">
        <v>4</v>
      </c>
      <c r="B19" t="s">
        <v>86</v>
      </c>
      <c r="C19" t="s">
        <v>6</v>
      </c>
      <c r="F19" s="2" t="s">
        <v>19</v>
      </c>
      <c r="G19" s="14">
        <v>18</v>
      </c>
    </row>
    <row r="20" spans="1:7">
      <c r="A20">
        <v>4</v>
      </c>
      <c r="B20" t="s">
        <v>89</v>
      </c>
      <c r="C20" t="s">
        <v>7</v>
      </c>
      <c r="F20" s="2" t="s">
        <v>17</v>
      </c>
      <c r="G20" s="14">
        <v>18</v>
      </c>
    </row>
    <row r="21" spans="1:7">
      <c r="A21">
        <v>4</v>
      </c>
      <c r="B21" t="s">
        <v>110</v>
      </c>
      <c r="C21" t="s">
        <v>9</v>
      </c>
      <c r="F21" s="2" t="s">
        <v>20</v>
      </c>
      <c r="G21" s="14">
        <v>18.8</v>
      </c>
    </row>
    <row r="22" spans="1:7">
      <c r="A22">
        <v>5</v>
      </c>
      <c r="B22" t="s">
        <v>0</v>
      </c>
      <c r="C22" t="s">
        <v>5</v>
      </c>
      <c r="F22" s="2" t="s">
        <v>18</v>
      </c>
      <c r="G22" s="14">
        <v>20.6</v>
      </c>
    </row>
    <row r="23" spans="1:7">
      <c r="A23">
        <v>5</v>
      </c>
      <c r="B23" t="s">
        <v>51</v>
      </c>
      <c r="C23" t="s">
        <v>6</v>
      </c>
      <c r="F23" s="2" t="s">
        <v>22</v>
      </c>
      <c r="G23" s="14">
        <v>22.4</v>
      </c>
    </row>
    <row r="24" spans="1:7">
      <c r="A24">
        <v>5</v>
      </c>
      <c r="B24" t="s">
        <v>86</v>
      </c>
      <c r="C24" t="s">
        <v>5</v>
      </c>
      <c r="F24" s="2" t="s">
        <v>21</v>
      </c>
      <c r="G24" s="14">
        <v>22.4</v>
      </c>
    </row>
    <row r="25" spans="1:7">
      <c r="A25">
        <v>5</v>
      </c>
      <c r="B25" t="s">
        <v>89</v>
      </c>
      <c r="C25" t="s">
        <v>5</v>
      </c>
      <c r="F25" s="2" t="s">
        <v>25</v>
      </c>
      <c r="G25" s="14">
        <v>23.4</v>
      </c>
    </row>
    <row r="26" spans="1:7">
      <c r="A26">
        <v>5</v>
      </c>
      <c r="B26" t="s">
        <v>110</v>
      </c>
      <c r="C26" t="s">
        <v>2</v>
      </c>
      <c r="F26" s="2" t="s">
        <v>26</v>
      </c>
      <c r="G26" s="14">
        <v>24</v>
      </c>
    </row>
    <row r="27" spans="1:7">
      <c r="A27">
        <v>6</v>
      </c>
      <c r="B27" t="s">
        <v>0</v>
      </c>
      <c r="C27" t="s">
        <v>6</v>
      </c>
      <c r="F27" s="2" t="s">
        <v>23</v>
      </c>
      <c r="G27" s="14">
        <v>24.5</v>
      </c>
    </row>
    <row r="28" spans="1:7">
      <c r="A28">
        <v>6</v>
      </c>
      <c r="B28" t="s">
        <v>51</v>
      </c>
      <c r="C28" t="s">
        <v>7</v>
      </c>
      <c r="F28" s="2" t="s">
        <v>24</v>
      </c>
      <c r="G28" s="14">
        <v>24.8</v>
      </c>
    </row>
    <row r="29" spans="1:7">
      <c r="A29">
        <v>6</v>
      </c>
      <c r="B29" t="s">
        <v>86</v>
      </c>
      <c r="C29" t="s">
        <v>4</v>
      </c>
      <c r="F29" s="2" t="s">
        <v>27</v>
      </c>
      <c r="G29" s="14">
        <v>26</v>
      </c>
    </row>
    <row r="30" spans="1:7">
      <c r="A30">
        <v>6</v>
      </c>
      <c r="B30" t="s">
        <v>89</v>
      </c>
      <c r="C30" t="s">
        <v>4</v>
      </c>
      <c r="F30" s="2" t="s">
        <v>52</v>
      </c>
      <c r="G30" s="14">
        <v>26</v>
      </c>
    </row>
    <row r="31" spans="1:7">
      <c r="A31">
        <v>6</v>
      </c>
      <c r="B31" t="s">
        <v>110</v>
      </c>
      <c r="C31" t="s">
        <v>5</v>
      </c>
      <c r="F31" s="2" t="s">
        <v>53</v>
      </c>
      <c r="G31" s="14">
        <v>27.5</v>
      </c>
    </row>
    <row r="32" spans="1:7">
      <c r="A32">
        <v>7</v>
      </c>
      <c r="B32" t="s">
        <v>0</v>
      </c>
      <c r="C32" t="s">
        <v>7</v>
      </c>
      <c r="F32" s="2" t="s">
        <v>28</v>
      </c>
      <c r="G32" s="14">
        <v>27.6</v>
      </c>
    </row>
    <row r="33" spans="1:7">
      <c r="A33">
        <v>7</v>
      </c>
      <c r="B33" t="s">
        <v>51</v>
      </c>
      <c r="C33" t="s">
        <v>5</v>
      </c>
      <c r="F33" s="2" t="s">
        <v>32</v>
      </c>
      <c r="G33" s="14">
        <v>29</v>
      </c>
    </row>
    <row r="34" spans="1:7">
      <c r="A34">
        <v>7</v>
      </c>
      <c r="B34" t="s">
        <v>86</v>
      </c>
      <c r="C34" t="s">
        <v>7</v>
      </c>
      <c r="F34" s="2" t="s">
        <v>29</v>
      </c>
      <c r="G34" s="14">
        <v>30.5</v>
      </c>
    </row>
    <row r="35" spans="1:7">
      <c r="A35">
        <v>7</v>
      </c>
      <c r="B35" t="s">
        <v>89</v>
      </c>
      <c r="C35" t="s">
        <v>9</v>
      </c>
      <c r="F35" s="2" t="s">
        <v>30</v>
      </c>
      <c r="G35" s="14">
        <v>30.8</v>
      </c>
    </row>
    <row r="36" spans="1:7">
      <c r="A36">
        <v>7</v>
      </c>
      <c r="B36" t="s">
        <v>110</v>
      </c>
      <c r="C36" t="s">
        <v>4</v>
      </c>
      <c r="F36" s="2" t="s">
        <v>33</v>
      </c>
      <c r="G36" s="14">
        <v>32.75</v>
      </c>
    </row>
    <row r="37" spans="1:7">
      <c r="A37">
        <v>8</v>
      </c>
      <c r="B37" t="s">
        <v>0</v>
      </c>
      <c r="C37" t="s">
        <v>8</v>
      </c>
      <c r="F37" s="2" t="s">
        <v>111</v>
      </c>
      <c r="G37" s="14">
        <v>33</v>
      </c>
    </row>
    <row r="38" spans="1:7">
      <c r="A38">
        <v>8</v>
      </c>
      <c r="B38" t="s">
        <v>51</v>
      </c>
      <c r="C38" t="s">
        <v>8</v>
      </c>
      <c r="F38" s="2" t="s">
        <v>87</v>
      </c>
      <c r="G38" s="14">
        <v>33</v>
      </c>
    </row>
    <row r="39" spans="1:7">
      <c r="A39">
        <v>8</v>
      </c>
      <c r="B39" t="s">
        <v>86</v>
      </c>
      <c r="C39" t="s">
        <v>10</v>
      </c>
      <c r="F39" s="2" t="s">
        <v>31</v>
      </c>
      <c r="G39" s="14">
        <v>34</v>
      </c>
    </row>
    <row r="40" spans="1:7">
      <c r="A40">
        <v>8</v>
      </c>
      <c r="B40" t="s">
        <v>89</v>
      </c>
      <c r="C40" t="s">
        <v>6</v>
      </c>
      <c r="F40" s="2" t="s">
        <v>36</v>
      </c>
      <c r="G40" s="14">
        <v>35</v>
      </c>
    </row>
    <row r="41" spans="1:7">
      <c r="A41">
        <v>8</v>
      </c>
      <c r="B41" t="s">
        <v>110</v>
      </c>
      <c r="C41" t="s">
        <v>11</v>
      </c>
      <c r="F41" s="2" t="s">
        <v>43</v>
      </c>
      <c r="G41" s="14">
        <v>36</v>
      </c>
    </row>
    <row r="42" spans="1:7">
      <c r="A42">
        <v>9</v>
      </c>
      <c r="B42" t="s">
        <v>0</v>
      </c>
      <c r="C42" t="s">
        <v>9</v>
      </c>
      <c r="F42" s="2" t="s">
        <v>37</v>
      </c>
      <c r="G42" s="14">
        <v>36.25</v>
      </c>
    </row>
    <row r="43" spans="1:7">
      <c r="A43">
        <v>9</v>
      </c>
      <c r="B43" t="s">
        <v>51</v>
      </c>
      <c r="C43" t="s">
        <v>10</v>
      </c>
      <c r="F43" s="2" t="s">
        <v>34</v>
      </c>
      <c r="G43" s="14">
        <v>36.6</v>
      </c>
    </row>
    <row r="44" spans="1:7">
      <c r="A44">
        <v>9</v>
      </c>
      <c r="B44" t="s">
        <v>86</v>
      </c>
      <c r="C44" t="s">
        <v>8</v>
      </c>
      <c r="F44" s="2" t="s">
        <v>54</v>
      </c>
      <c r="G44" s="14">
        <v>37</v>
      </c>
    </row>
    <row r="45" spans="1:7">
      <c r="A45">
        <v>9</v>
      </c>
      <c r="B45" t="s">
        <v>89</v>
      </c>
      <c r="C45" t="s">
        <v>10</v>
      </c>
      <c r="F45" s="2" t="s">
        <v>39</v>
      </c>
      <c r="G45" s="14">
        <v>38.799999999999997</v>
      </c>
    </row>
    <row r="46" spans="1:7">
      <c r="A46">
        <v>9</v>
      </c>
      <c r="B46" t="s">
        <v>110</v>
      </c>
      <c r="C46" t="s">
        <v>10</v>
      </c>
      <c r="F46" s="2" t="s">
        <v>42</v>
      </c>
      <c r="G46" s="14">
        <v>39</v>
      </c>
    </row>
    <row r="47" spans="1:7">
      <c r="A47">
        <v>10</v>
      </c>
      <c r="B47" t="s">
        <v>0</v>
      </c>
      <c r="C47" t="s">
        <v>10</v>
      </c>
      <c r="F47" s="2" t="s">
        <v>41</v>
      </c>
      <c r="G47" s="14">
        <v>40.200000000000003</v>
      </c>
    </row>
    <row r="48" spans="1:7">
      <c r="A48">
        <v>10</v>
      </c>
      <c r="B48" t="s">
        <v>51</v>
      </c>
      <c r="C48" t="s">
        <v>14</v>
      </c>
      <c r="F48" s="2" t="s">
        <v>44</v>
      </c>
      <c r="G48" s="14">
        <v>40.6</v>
      </c>
    </row>
    <row r="49" spans="1:7">
      <c r="A49">
        <v>10</v>
      </c>
      <c r="B49" t="s">
        <v>86</v>
      </c>
      <c r="C49" t="s">
        <v>16</v>
      </c>
      <c r="F49" s="2" t="s">
        <v>38</v>
      </c>
      <c r="G49" s="14">
        <v>40.799999999999997</v>
      </c>
    </row>
    <row r="50" spans="1:7">
      <c r="A50">
        <v>10</v>
      </c>
      <c r="B50" t="s">
        <v>89</v>
      </c>
      <c r="C50" t="s">
        <v>8</v>
      </c>
      <c r="F50" s="2" t="s">
        <v>40</v>
      </c>
      <c r="G50" s="14">
        <v>41.8</v>
      </c>
    </row>
    <row r="51" spans="1:7">
      <c r="A51">
        <v>10</v>
      </c>
      <c r="B51" t="s">
        <v>110</v>
      </c>
      <c r="C51" t="s">
        <v>6</v>
      </c>
      <c r="F51" s="2" t="s">
        <v>55</v>
      </c>
      <c r="G51" s="14">
        <v>43</v>
      </c>
    </row>
    <row r="52" spans="1:7">
      <c r="A52">
        <v>11</v>
      </c>
      <c r="B52" t="s">
        <v>0</v>
      </c>
      <c r="C52" t="s">
        <v>11</v>
      </c>
      <c r="F52" s="2" t="s">
        <v>35</v>
      </c>
      <c r="G52" s="14">
        <v>45.4</v>
      </c>
    </row>
    <row r="53" spans="1:7">
      <c r="A53">
        <v>11</v>
      </c>
      <c r="B53" t="s">
        <v>51</v>
      </c>
      <c r="C53" t="s">
        <v>11</v>
      </c>
      <c r="F53" s="2" t="s">
        <v>47</v>
      </c>
      <c r="G53" s="14">
        <v>47</v>
      </c>
    </row>
    <row r="54" spans="1:7">
      <c r="A54">
        <v>11</v>
      </c>
      <c r="B54" t="s">
        <v>86</v>
      </c>
      <c r="C54" t="s">
        <v>13</v>
      </c>
      <c r="F54" s="2" t="s">
        <v>46</v>
      </c>
      <c r="G54" s="14">
        <v>47.6</v>
      </c>
    </row>
    <row r="55" spans="1:7">
      <c r="A55">
        <v>11</v>
      </c>
      <c r="B55" t="s">
        <v>89</v>
      </c>
      <c r="C55" t="s">
        <v>13</v>
      </c>
      <c r="F55" s="2" t="s">
        <v>45</v>
      </c>
      <c r="G55" s="14">
        <v>48.2</v>
      </c>
    </row>
    <row r="56" spans="1:7">
      <c r="A56">
        <v>11</v>
      </c>
      <c r="B56" t="s">
        <v>110</v>
      </c>
      <c r="C56" t="s">
        <v>8</v>
      </c>
      <c r="F56" s="2" t="s">
        <v>50</v>
      </c>
      <c r="G56" s="14">
        <v>48.4</v>
      </c>
    </row>
    <row r="57" spans="1:7">
      <c r="A57">
        <v>12</v>
      </c>
      <c r="B57" t="s">
        <v>0</v>
      </c>
      <c r="C57" t="s">
        <v>12</v>
      </c>
      <c r="F57" s="2" t="s">
        <v>56</v>
      </c>
      <c r="G57" s="14">
        <v>49</v>
      </c>
    </row>
    <row r="58" spans="1:7">
      <c r="A58">
        <v>12</v>
      </c>
      <c r="B58" t="s">
        <v>51</v>
      </c>
      <c r="C58" t="s">
        <v>9</v>
      </c>
      <c r="F58" s="2" t="s">
        <v>49</v>
      </c>
      <c r="G58" s="14">
        <v>51</v>
      </c>
    </row>
    <row r="59" spans="1:7">
      <c r="A59">
        <v>12</v>
      </c>
      <c r="B59" t="s">
        <v>86</v>
      </c>
      <c r="C59" t="s">
        <v>14</v>
      </c>
      <c r="F59" s="2" t="s">
        <v>58</v>
      </c>
      <c r="G59" s="14">
        <v>51</v>
      </c>
    </row>
    <row r="60" spans="1:7">
      <c r="A60">
        <v>12</v>
      </c>
      <c r="B60" t="s">
        <v>89</v>
      </c>
      <c r="C60" t="s">
        <v>11</v>
      </c>
      <c r="F60" s="2" t="s">
        <v>57</v>
      </c>
      <c r="G60" s="14">
        <v>51.25</v>
      </c>
    </row>
    <row r="61" spans="1:7">
      <c r="A61">
        <v>12</v>
      </c>
      <c r="B61" t="s">
        <v>110</v>
      </c>
      <c r="C61" t="s">
        <v>12</v>
      </c>
      <c r="F61" s="2" t="s">
        <v>48</v>
      </c>
      <c r="G61" s="14">
        <v>51.25</v>
      </c>
    </row>
    <row r="62" spans="1:7">
      <c r="A62">
        <v>13</v>
      </c>
      <c r="B62" t="s">
        <v>0</v>
      </c>
      <c r="C62" t="s">
        <v>13</v>
      </c>
      <c r="F62" s="2" t="s">
        <v>60</v>
      </c>
      <c r="G62" s="14">
        <v>51.5</v>
      </c>
    </row>
    <row r="63" spans="1:7">
      <c r="A63">
        <v>13</v>
      </c>
      <c r="B63" t="s">
        <v>51</v>
      </c>
      <c r="C63" t="s">
        <v>12</v>
      </c>
      <c r="F63" s="2" t="s">
        <v>61</v>
      </c>
      <c r="G63" s="14">
        <v>55.75</v>
      </c>
    </row>
    <row r="64" spans="1:7">
      <c r="A64">
        <v>13</v>
      </c>
      <c r="B64" t="s">
        <v>86</v>
      </c>
      <c r="C64" t="s">
        <v>12</v>
      </c>
      <c r="F64" s="2" t="s">
        <v>64</v>
      </c>
      <c r="G64" s="14">
        <v>55.75</v>
      </c>
    </row>
    <row r="65" spans="1:7">
      <c r="A65">
        <v>13</v>
      </c>
      <c r="B65" t="s">
        <v>89</v>
      </c>
      <c r="C65" t="s">
        <v>12</v>
      </c>
      <c r="F65" s="2" t="s">
        <v>59</v>
      </c>
      <c r="G65" s="14">
        <v>55.75</v>
      </c>
    </row>
    <row r="66" spans="1:7">
      <c r="A66">
        <v>13</v>
      </c>
      <c r="B66" t="s">
        <v>110</v>
      </c>
      <c r="C66" t="s">
        <v>13</v>
      </c>
      <c r="F66" s="2" t="s">
        <v>63</v>
      </c>
      <c r="G66" s="14">
        <v>56.333333333333336</v>
      </c>
    </row>
    <row r="67" spans="1:7">
      <c r="A67">
        <v>14</v>
      </c>
      <c r="B67" t="s">
        <v>0</v>
      </c>
      <c r="C67" t="s">
        <v>14</v>
      </c>
      <c r="F67" s="2" t="s">
        <v>72</v>
      </c>
      <c r="G67" s="14">
        <v>59.25</v>
      </c>
    </row>
    <row r="68" spans="1:7">
      <c r="A68">
        <v>14</v>
      </c>
      <c r="B68" t="s">
        <v>51</v>
      </c>
      <c r="C68" t="s">
        <v>13</v>
      </c>
      <c r="F68" s="2" t="s">
        <v>62</v>
      </c>
      <c r="G68" s="14">
        <v>60.666666666666664</v>
      </c>
    </row>
    <row r="69" spans="1:7">
      <c r="A69">
        <v>14</v>
      </c>
      <c r="B69" t="s">
        <v>86</v>
      </c>
      <c r="C69" t="s">
        <v>11</v>
      </c>
      <c r="F69" s="2" t="s">
        <v>66</v>
      </c>
      <c r="G69" s="14">
        <v>61.666666666666664</v>
      </c>
    </row>
    <row r="70" spans="1:7">
      <c r="A70">
        <v>14</v>
      </c>
      <c r="B70" t="s">
        <v>89</v>
      </c>
      <c r="C70" t="s">
        <v>14</v>
      </c>
      <c r="F70" s="2" t="s">
        <v>67</v>
      </c>
      <c r="G70" s="14">
        <v>63.666666666666664</v>
      </c>
    </row>
    <row r="71" spans="1:7">
      <c r="A71">
        <v>14</v>
      </c>
      <c r="B71" t="s">
        <v>110</v>
      </c>
      <c r="C71" t="s">
        <v>16</v>
      </c>
      <c r="F71" s="2" t="s">
        <v>70</v>
      </c>
      <c r="G71" s="14">
        <v>64</v>
      </c>
    </row>
    <row r="72" spans="1:7">
      <c r="A72">
        <v>15</v>
      </c>
      <c r="B72" t="s">
        <v>0</v>
      </c>
      <c r="C72" t="s">
        <v>15</v>
      </c>
      <c r="F72" s="2" t="s">
        <v>77</v>
      </c>
      <c r="G72" s="14">
        <v>64.666666666666671</v>
      </c>
    </row>
    <row r="73" spans="1:7">
      <c r="A73">
        <v>15</v>
      </c>
      <c r="B73" t="s">
        <v>51</v>
      </c>
      <c r="C73" t="s">
        <v>20</v>
      </c>
      <c r="F73" s="2" t="s">
        <v>74</v>
      </c>
      <c r="G73" s="14">
        <v>66.333333333333329</v>
      </c>
    </row>
    <row r="74" spans="1:7">
      <c r="A74">
        <v>15</v>
      </c>
      <c r="B74" t="s">
        <v>86</v>
      </c>
      <c r="C74" t="s">
        <v>15</v>
      </c>
      <c r="F74" s="2" t="s">
        <v>76</v>
      </c>
      <c r="G74" s="14">
        <v>66.333333333333329</v>
      </c>
    </row>
    <row r="75" spans="1:7">
      <c r="A75">
        <v>15</v>
      </c>
      <c r="B75" t="s">
        <v>89</v>
      </c>
      <c r="C75" t="s">
        <v>16</v>
      </c>
      <c r="F75" s="2" t="s">
        <v>65</v>
      </c>
      <c r="G75" s="14">
        <v>66.5</v>
      </c>
    </row>
    <row r="76" spans="1:7">
      <c r="A76">
        <v>15</v>
      </c>
      <c r="B76" t="s">
        <v>110</v>
      </c>
      <c r="C76" t="s">
        <v>14</v>
      </c>
      <c r="F76" s="2" t="s">
        <v>68</v>
      </c>
      <c r="G76" s="14">
        <v>66.666666666666671</v>
      </c>
    </row>
    <row r="77" spans="1:7">
      <c r="A77">
        <v>16</v>
      </c>
      <c r="B77" t="s">
        <v>0</v>
      </c>
      <c r="C77" t="s">
        <v>16</v>
      </c>
      <c r="F77" s="2" t="s">
        <v>79</v>
      </c>
      <c r="G77" s="14">
        <v>68</v>
      </c>
    </row>
    <row r="78" spans="1:7">
      <c r="A78">
        <v>16</v>
      </c>
      <c r="B78" t="s">
        <v>51</v>
      </c>
      <c r="C78" t="s">
        <v>15</v>
      </c>
      <c r="F78" s="2" t="s">
        <v>85</v>
      </c>
      <c r="G78" s="14">
        <v>70.5</v>
      </c>
    </row>
    <row r="79" spans="1:7">
      <c r="A79">
        <v>16</v>
      </c>
      <c r="B79" t="s">
        <v>86</v>
      </c>
      <c r="C79" t="s">
        <v>9</v>
      </c>
      <c r="F79" s="2" t="s">
        <v>88</v>
      </c>
      <c r="G79" s="14">
        <v>70.5</v>
      </c>
    </row>
    <row r="80" spans="1:7">
      <c r="A80">
        <v>16</v>
      </c>
      <c r="B80" t="s">
        <v>89</v>
      </c>
      <c r="C80" t="s">
        <v>19</v>
      </c>
      <c r="F80" s="2" t="s">
        <v>82</v>
      </c>
      <c r="G80" s="14">
        <v>70.666666666666671</v>
      </c>
    </row>
    <row r="81" spans="1:7">
      <c r="A81">
        <v>16</v>
      </c>
      <c r="B81" t="s">
        <v>110</v>
      </c>
      <c r="C81" t="s">
        <v>19</v>
      </c>
      <c r="F81" s="2" t="s">
        <v>78</v>
      </c>
      <c r="G81" s="14">
        <v>71.5</v>
      </c>
    </row>
    <row r="82" spans="1:7">
      <c r="A82">
        <v>17</v>
      </c>
      <c r="B82" t="s">
        <v>0</v>
      </c>
      <c r="C82" t="s">
        <v>17</v>
      </c>
      <c r="F82" s="2" t="s">
        <v>90</v>
      </c>
      <c r="G82" s="14">
        <v>72</v>
      </c>
    </row>
    <row r="83" spans="1:7">
      <c r="A83">
        <v>17</v>
      </c>
      <c r="B83" t="s">
        <v>51</v>
      </c>
      <c r="C83" t="s">
        <v>18</v>
      </c>
      <c r="F83" s="2" t="s">
        <v>84</v>
      </c>
      <c r="G83" s="14">
        <v>73.5</v>
      </c>
    </row>
    <row r="84" spans="1:7">
      <c r="A84">
        <v>17</v>
      </c>
      <c r="B84" t="s">
        <v>86</v>
      </c>
      <c r="C84" t="s">
        <v>22</v>
      </c>
      <c r="F84" s="2" t="s">
        <v>91</v>
      </c>
      <c r="G84" s="14">
        <v>74</v>
      </c>
    </row>
    <row r="85" spans="1:7">
      <c r="A85">
        <v>17</v>
      </c>
      <c r="B85" t="s">
        <v>89</v>
      </c>
      <c r="C85" t="s">
        <v>15</v>
      </c>
      <c r="F85" s="2" t="s">
        <v>69</v>
      </c>
      <c r="G85" s="14">
        <v>74.5</v>
      </c>
    </row>
    <row r="86" spans="1:7">
      <c r="A86">
        <v>17</v>
      </c>
      <c r="B86" t="s">
        <v>110</v>
      </c>
      <c r="C86" t="s">
        <v>17</v>
      </c>
      <c r="F86" s="2" t="s">
        <v>80</v>
      </c>
      <c r="G86" s="14">
        <v>75</v>
      </c>
    </row>
    <row r="87" spans="1:7">
      <c r="A87">
        <v>18</v>
      </c>
      <c r="B87" t="s">
        <v>0</v>
      </c>
      <c r="C87" t="s">
        <v>18</v>
      </c>
      <c r="F87" s="2" t="s">
        <v>81</v>
      </c>
      <c r="G87" s="14">
        <v>76</v>
      </c>
    </row>
    <row r="88" spans="1:7">
      <c r="A88">
        <v>18</v>
      </c>
      <c r="B88" t="s">
        <v>51</v>
      </c>
      <c r="C88" t="s">
        <v>19</v>
      </c>
      <c r="F88" s="2" t="s">
        <v>92</v>
      </c>
      <c r="G88" s="14">
        <v>76</v>
      </c>
    </row>
    <row r="89" spans="1:7">
      <c r="A89">
        <v>18</v>
      </c>
      <c r="B89" t="s">
        <v>86</v>
      </c>
      <c r="C89" t="s">
        <v>17</v>
      </c>
      <c r="F89" s="2" t="s">
        <v>93</v>
      </c>
      <c r="G89" s="14">
        <v>77</v>
      </c>
    </row>
    <row r="90" spans="1:7">
      <c r="A90">
        <v>18</v>
      </c>
      <c r="B90" t="s">
        <v>89</v>
      </c>
      <c r="C90" t="s">
        <v>20</v>
      </c>
      <c r="F90" s="2" t="s">
        <v>73</v>
      </c>
      <c r="G90" s="14">
        <v>77</v>
      </c>
    </row>
    <row r="91" spans="1:7">
      <c r="A91">
        <v>18</v>
      </c>
      <c r="B91" t="s">
        <v>110</v>
      </c>
      <c r="C91" t="s">
        <v>20</v>
      </c>
      <c r="F91" s="2" t="s">
        <v>94</v>
      </c>
      <c r="G91" s="14">
        <v>79</v>
      </c>
    </row>
    <row r="92" spans="1:7">
      <c r="A92">
        <v>19</v>
      </c>
      <c r="B92" t="s">
        <v>0</v>
      </c>
      <c r="C92" t="s">
        <v>19</v>
      </c>
      <c r="F92" s="2" t="s">
        <v>71</v>
      </c>
      <c r="G92" s="14">
        <v>79</v>
      </c>
    </row>
    <row r="93" spans="1:7">
      <c r="A93">
        <v>19</v>
      </c>
      <c r="B93" t="s">
        <v>51</v>
      </c>
      <c r="C93" t="s">
        <v>17</v>
      </c>
      <c r="F93" s="2" t="s">
        <v>75</v>
      </c>
      <c r="G93" s="14">
        <v>79.5</v>
      </c>
    </row>
    <row r="94" spans="1:7">
      <c r="A94">
        <v>19</v>
      </c>
      <c r="B94" t="s">
        <v>86</v>
      </c>
      <c r="C94" t="s">
        <v>25</v>
      </c>
      <c r="F94" s="2" t="s">
        <v>95</v>
      </c>
      <c r="G94" s="14">
        <v>80</v>
      </c>
    </row>
    <row r="95" spans="1:7">
      <c r="A95">
        <v>19</v>
      </c>
      <c r="B95" t="s">
        <v>89</v>
      </c>
      <c r="C95" t="s">
        <v>17</v>
      </c>
      <c r="F95" s="2" t="s">
        <v>83</v>
      </c>
      <c r="G95" s="14">
        <v>81</v>
      </c>
    </row>
    <row r="96" spans="1:7">
      <c r="A96">
        <v>19</v>
      </c>
      <c r="B96" t="s">
        <v>110</v>
      </c>
      <c r="C96" t="s">
        <v>15</v>
      </c>
      <c r="F96" s="2" t="s">
        <v>96</v>
      </c>
      <c r="G96" s="14">
        <v>81</v>
      </c>
    </row>
    <row r="97" spans="1:7">
      <c r="A97">
        <v>20</v>
      </c>
      <c r="B97" t="s">
        <v>0</v>
      </c>
      <c r="C97" t="s">
        <v>20</v>
      </c>
      <c r="F97" s="2" t="s">
        <v>97</v>
      </c>
      <c r="G97" s="14">
        <v>82</v>
      </c>
    </row>
    <row r="98" spans="1:7">
      <c r="A98">
        <v>20</v>
      </c>
      <c r="B98" t="s">
        <v>51</v>
      </c>
      <c r="C98" t="s">
        <v>16</v>
      </c>
      <c r="F98" s="2" t="s">
        <v>98</v>
      </c>
      <c r="G98" s="14">
        <v>87</v>
      </c>
    </row>
    <row r="99" spans="1:7">
      <c r="A99">
        <v>20</v>
      </c>
      <c r="B99" t="s">
        <v>86</v>
      </c>
      <c r="C99" t="s">
        <v>26</v>
      </c>
      <c r="F99" s="2" t="s">
        <v>99</v>
      </c>
      <c r="G99" s="14">
        <v>88</v>
      </c>
    </row>
    <row r="100" spans="1:7">
      <c r="A100">
        <v>20</v>
      </c>
      <c r="B100" t="s">
        <v>89</v>
      </c>
      <c r="C100" t="s">
        <v>18</v>
      </c>
      <c r="F100" s="2" t="s">
        <v>100</v>
      </c>
      <c r="G100" s="14">
        <v>90</v>
      </c>
    </row>
    <row r="101" spans="1:7">
      <c r="A101">
        <v>20</v>
      </c>
      <c r="B101" t="s">
        <v>110</v>
      </c>
      <c r="C101" t="s">
        <v>21</v>
      </c>
      <c r="F101" s="2" t="s">
        <v>101</v>
      </c>
      <c r="G101" s="14">
        <v>91</v>
      </c>
    </row>
    <row r="102" spans="1:7">
      <c r="A102">
        <v>21</v>
      </c>
      <c r="B102" t="s">
        <v>0</v>
      </c>
      <c r="C102" t="s">
        <v>21</v>
      </c>
      <c r="F102" s="2" t="s">
        <v>102</v>
      </c>
      <c r="G102" s="14">
        <v>93</v>
      </c>
    </row>
    <row r="103" spans="1:7">
      <c r="A103">
        <v>21</v>
      </c>
      <c r="B103" t="s">
        <v>51</v>
      </c>
      <c r="C103" t="s">
        <v>22</v>
      </c>
      <c r="F103" s="2" t="s">
        <v>103</v>
      </c>
      <c r="G103" s="14">
        <v>94</v>
      </c>
    </row>
    <row r="104" spans="1:7">
      <c r="A104">
        <v>21</v>
      </c>
      <c r="B104" t="s">
        <v>86</v>
      </c>
      <c r="C104" t="s">
        <v>19</v>
      </c>
      <c r="F104" s="2" t="s">
        <v>104</v>
      </c>
      <c r="G104" s="14">
        <v>95</v>
      </c>
    </row>
    <row r="105" spans="1:7">
      <c r="A105">
        <v>21</v>
      </c>
      <c r="B105" t="s">
        <v>89</v>
      </c>
      <c r="C105" t="s">
        <v>21</v>
      </c>
      <c r="F105" s="2" t="s">
        <v>105</v>
      </c>
      <c r="G105" s="14">
        <v>96</v>
      </c>
    </row>
    <row r="106" spans="1:7">
      <c r="A106">
        <v>21</v>
      </c>
      <c r="B106" t="s">
        <v>110</v>
      </c>
      <c r="C106" t="s">
        <v>18</v>
      </c>
      <c r="F106" s="2" t="s">
        <v>106</v>
      </c>
      <c r="G106" s="14">
        <v>97</v>
      </c>
    </row>
    <row r="107" spans="1:7">
      <c r="A107">
        <v>22</v>
      </c>
      <c r="B107" t="s">
        <v>0</v>
      </c>
      <c r="C107" t="s">
        <v>22</v>
      </c>
      <c r="F107" s="2" t="s">
        <v>107</v>
      </c>
      <c r="G107" s="14">
        <v>98</v>
      </c>
    </row>
    <row r="108" spans="1:7">
      <c r="A108">
        <v>22</v>
      </c>
      <c r="B108" t="s">
        <v>51</v>
      </c>
      <c r="C108" t="s">
        <v>24</v>
      </c>
      <c r="F108" s="2" t="s">
        <v>108</v>
      </c>
      <c r="G108" s="14">
        <v>99</v>
      </c>
    </row>
    <row r="109" spans="1:7">
      <c r="A109">
        <v>22</v>
      </c>
      <c r="B109" t="s">
        <v>86</v>
      </c>
      <c r="C109" t="s">
        <v>27</v>
      </c>
      <c r="F109" s="2" t="s">
        <v>109</v>
      </c>
      <c r="G109" s="14">
        <v>100</v>
      </c>
    </row>
    <row r="110" spans="1:7">
      <c r="A110">
        <v>22</v>
      </c>
      <c r="B110" t="s">
        <v>89</v>
      </c>
      <c r="C110" t="s">
        <v>25</v>
      </c>
      <c r="F110" s="2" t="s">
        <v>116</v>
      </c>
      <c r="G110" s="14">
        <v>38.140845070422536</v>
      </c>
    </row>
    <row r="111" spans="1:7">
      <c r="A111">
        <v>22</v>
      </c>
      <c r="B111" t="s">
        <v>110</v>
      </c>
      <c r="C111" t="s">
        <v>26</v>
      </c>
    </row>
    <row r="112" spans="1:7">
      <c r="A112">
        <v>23</v>
      </c>
      <c r="B112" t="s">
        <v>0</v>
      </c>
      <c r="C112" t="s">
        <v>23</v>
      </c>
    </row>
    <row r="113" spans="1:3">
      <c r="A113">
        <v>23</v>
      </c>
      <c r="B113" t="s">
        <v>51</v>
      </c>
      <c r="C113" t="s">
        <v>52</v>
      </c>
    </row>
    <row r="114" spans="1:3">
      <c r="A114">
        <v>23</v>
      </c>
      <c r="B114" t="s">
        <v>86</v>
      </c>
      <c r="C114" t="s">
        <v>20</v>
      </c>
    </row>
    <row r="115" spans="1:3">
      <c r="A115">
        <v>23</v>
      </c>
      <c r="B115" t="s">
        <v>89</v>
      </c>
      <c r="C115" t="s">
        <v>27</v>
      </c>
    </row>
    <row r="116" spans="1:3">
      <c r="A116">
        <v>23</v>
      </c>
      <c r="B116" t="s">
        <v>110</v>
      </c>
      <c r="C116" t="s">
        <v>25</v>
      </c>
    </row>
    <row r="117" spans="1:3">
      <c r="A117">
        <v>24</v>
      </c>
      <c r="B117" t="s">
        <v>0</v>
      </c>
      <c r="C117" t="s">
        <v>24</v>
      </c>
    </row>
    <row r="118" spans="1:3">
      <c r="A118">
        <v>24</v>
      </c>
      <c r="B118" t="s">
        <v>51</v>
      </c>
      <c r="C118" t="s">
        <v>29</v>
      </c>
    </row>
    <row r="119" spans="1:3">
      <c r="A119">
        <v>24</v>
      </c>
      <c r="B119" t="s">
        <v>86</v>
      </c>
      <c r="C119" t="s">
        <v>21</v>
      </c>
    </row>
    <row r="120" spans="1:3">
      <c r="A120">
        <v>24</v>
      </c>
      <c r="B120" t="s">
        <v>89</v>
      </c>
      <c r="C120" t="s">
        <v>24</v>
      </c>
    </row>
    <row r="121" spans="1:3">
      <c r="A121">
        <v>24</v>
      </c>
      <c r="B121" t="s">
        <v>110</v>
      </c>
      <c r="C121" t="s">
        <v>28</v>
      </c>
    </row>
    <row r="122" spans="1:3">
      <c r="A122">
        <v>25</v>
      </c>
      <c r="B122" t="s">
        <v>0</v>
      </c>
      <c r="C122" t="s">
        <v>25</v>
      </c>
    </row>
    <row r="123" spans="1:3">
      <c r="A123">
        <v>25</v>
      </c>
      <c r="B123" t="s">
        <v>51</v>
      </c>
      <c r="C123" t="s">
        <v>26</v>
      </c>
    </row>
    <row r="124" spans="1:3">
      <c r="A124">
        <v>25</v>
      </c>
      <c r="B124" t="s">
        <v>86</v>
      </c>
      <c r="C124" t="s">
        <v>24</v>
      </c>
    </row>
    <row r="125" spans="1:3">
      <c r="A125">
        <v>25</v>
      </c>
      <c r="B125" t="s">
        <v>89</v>
      </c>
      <c r="C125" t="s">
        <v>22</v>
      </c>
    </row>
    <row r="126" spans="1:3">
      <c r="A126">
        <v>25</v>
      </c>
      <c r="B126" t="s">
        <v>110</v>
      </c>
      <c r="C126" t="s">
        <v>52</v>
      </c>
    </row>
    <row r="127" spans="1:3">
      <c r="A127">
        <v>26</v>
      </c>
      <c r="B127" t="s">
        <v>0</v>
      </c>
      <c r="C127" t="s">
        <v>26</v>
      </c>
    </row>
    <row r="128" spans="1:3">
      <c r="A128">
        <v>26</v>
      </c>
      <c r="B128" t="s">
        <v>51</v>
      </c>
      <c r="C128" t="s">
        <v>21</v>
      </c>
    </row>
    <row r="129" spans="1:3">
      <c r="A129">
        <v>26</v>
      </c>
      <c r="B129" t="s">
        <v>86</v>
      </c>
      <c r="C129" t="s">
        <v>28</v>
      </c>
    </row>
    <row r="130" spans="1:3">
      <c r="A130">
        <v>26</v>
      </c>
      <c r="B130" t="s">
        <v>89</v>
      </c>
      <c r="C130" t="s">
        <v>23</v>
      </c>
    </row>
    <row r="131" spans="1:3">
      <c r="A131">
        <v>26</v>
      </c>
      <c r="B131" t="s">
        <v>110</v>
      </c>
      <c r="C131" t="s">
        <v>32</v>
      </c>
    </row>
    <row r="132" spans="1:3">
      <c r="A132">
        <v>27</v>
      </c>
      <c r="B132" t="s">
        <v>0</v>
      </c>
      <c r="C132" t="s">
        <v>27</v>
      </c>
    </row>
    <row r="133" spans="1:3">
      <c r="A133">
        <v>27</v>
      </c>
      <c r="B133" t="s">
        <v>51</v>
      </c>
      <c r="C133" t="s">
        <v>53</v>
      </c>
    </row>
    <row r="134" spans="1:3">
      <c r="A134">
        <v>27</v>
      </c>
      <c r="B134" t="s">
        <v>86</v>
      </c>
      <c r="C134" t="s">
        <v>18</v>
      </c>
    </row>
    <row r="135" spans="1:3">
      <c r="A135">
        <v>27</v>
      </c>
      <c r="B135" t="s">
        <v>89</v>
      </c>
      <c r="C135" t="s">
        <v>26</v>
      </c>
    </row>
    <row r="136" spans="1:3">
      <c r="A136">
        <v>27</v>
      </c>
      <c r="B136" t="s">
        <v>110</v>
      </c>
      <c r="C136" t="s">
        <v>22</v>
      </c>
    </row>
    <row r="137" spans="1:3">
      <c r="A137">
        <v>28</v>
      </c>
      <c r="B137" t="s">
        <v>0</v>
      </c>
      <c r="C137" t="s">
        <v>28</v>
      </c>
    </row>
    <row r="138" spans="1:3">
      <c r="A138">
        <v>28</v>
      </c>
      <c r="B138" t="s">
        <v>51</v>
      </c>
      <c r="C138" t="s">
        <v>25</v>
      </c>
    </row>
    <row r="139" spans="1:3">
      <c r="A139">
        <v>28</v>
      </c>
      <c r="B139" t="s">
        <v>86</v>
      </c>
      <c r="C139" t="s">
        <v>53</v>
      </c>
    </row>
    <row r="140" spans="1:3">
      <c r="A140">
        <v>28</v>
      </c>
      <c r="B140" t="s">
        <v>89</v>
      </c>
      <c r="C140" t="s">
        <v>28</v>
      </c>
    </row>
    <row r="141" spans="1:3">
      <c r="A141">
        <v>28</v>
      </c>
      <c r="B141" t="s">
        <v>110</v>
      </c>
      <c r="C141" t="s">
        <v>27</v>
      </c>
    </row>
    <row r="142" spans="1:3">
      <c r="A142">
        <v>29</v>
      </c>
      <c r="B142" t="s">
        <v>0</v>
      </c>
      <c r="C142" t="s">
        <v>29</v>
      </c>
    </row>
    <row r="143" spans="1:3">
      <c r="A143">
        <v>29</v>
      </c>
      <c r="B143" t="s">
        <v>51</v>
      </c>
      <c r="C143" t="s">
        <v>30</v>
      </c>
    </row>
    <row r="144" spans="1:3">
      <c r="A144">
        <v>29</v>
      </c>
      <c r="B144" t="s">
        <v>86</v>
      </c>
      <c r="C144" t="s">
        <v>31</v>
      </c>
    </row>
    <row r="145" spans="1:3">
      <c r="A145">
        <v>29</v>
      </c>
      <c r="B145" t="s">
        <v>89</v>
      </c>
      <c r="C145" t="s">
        <v>32</v>
      </c>
    </row>
    <row r="146" spans="1:3">
      <c r="A146">
        <v>29</v>
      </c>
      <c r="B146" t="s">
        <v>110</v>
      </c>
      <c r="C146" t="s">
        <v>24</v>
      </c>
    </row>
    <row r="147" spans="1:3">
      <c r="A147">
        <v>30</v>
      </c>
      <c r="B147" t="s">
        <v>0</v>
      </c>
      <c r="C147" t="s">
        <v>30</v>
      </c>
    </row>
    <row r="148" spans="1:3">
      <c r="A148">
        <v>30</v>
      </c>
      <c r="B148" t="s">
        <v>51</v>
      </c>
      <c r="C148" t="s">
        <v>27</v>
      </c>
    </row>
    <row r="149" spans="1:3">
      <c r="A149">
        <v>30</v>
      </c>
      <c r="B149" t="s">
        <v>86</v>
      </c>
      <c r="C149" t="s">
        <v>52</v>
      </c>
    </row>
    <row r="150" spans="1:3">
      <c r="A150">
        <v>30</v>
      </c>
      <c r="B150" t="s">
        <v>89</v>
      </c>
      <c r="C150" t="s">
        <v>30</v>
      </c>
    </row>
    <row r="151" spans="1:3">
      <c r="A151">
        <v>30</v>
      </c>
      <c r="B151" t="s">
        <v>110</v>
      </c>
      <c r="C151" t="s">
        <v>29</v>
      </c>
    </row>
    <row r="152" spans="1:3">
      <c r="A152">
        <v>31</v>
      </c>
      <c r="B152" t="s">
        <v>0</v>
      </c>
      <c r="C152" t="s">
        <v>31</v>
      </c>
    </row>
    <row r="153" spans="1:3">
      <c r="A153">
        <v>31</v>
      </c>
      <c r="B153" t="s">
        <v>51</v>
      </c>
      <c r="C153" t="s">
        <v>34</v>
      </c>
    </row>
    <row r="154" spans="1:3">
      <c r="A154">
        <v>31</v>
      </c>
      <c r="B154" t="s">
        <v>86</v>
      </c>
      <c r="C154" t="s">
        <v>33</v>
      </c>
    </row>
    <row r="155" spans="1:3">
      <c r="A155">
        <v>31</v>
      </c>
      <c r="B155" t="s">
        <v>89</v>
      </c>
      <c r="C155" t="s">
        <v>33</v>
      </c>
    </row>
    <row r="156" spans="1:3">
      <c r="A156">
        <v>31</v>
      </c>
      <c r="B156" t="s">
        <v>110</v>
      </c>
      <c r="C156" t="s">
        <v>43</v>
      </c>
    </row>
    <row r="157" spans="1:3">
      <c r="A157">
        <v>32</v>
      </c>
      <c r="B157" t="s">
        <v>0</v>
      </c>
      <c r="C157" t="s">
        <v>32</v>
      </c>
    </row>
    <row r="158" spans="1:3">
      <c r="A158">
        <v>32</v>
      </c>
      <c r="B158" t="s">
        <v>51</v>
      </c>
      <c r="C158" t="s">
        <v>28</v>
      </c>
    </row>
    <row r="159" spans="1:3">
      <c r="A159">
        <v>32</v>
      </c>
      <c r="B159" t="s">
        <v>86</v>
      </c>
      <c r="C159" t="s">
        <v>87</v>
      </c>
    </row>
    <row r="160" spans="1:3">
      <c r="A160">
        <v>32</v>
      </c>
      <c r="B160" t="s">
        <v>89</v>
      </c>
      <c r="C160" t="s">
        <v>43</v>
      </c>
    </row>
    <row r="161" spans="1:3">
      <c r="A161">
        <v>32</v>
      </c>
      <c r="B161" t="s">
        <v>110</v>
      </c>
      <c r="C161" t="s">
        <v>30</v>
      </c>
    </row>
    <row r="162" spans="1:3">
      <c r="A162">
        <v>33</v>
      </c>
      <c r="B162" t="s">
        <v>0</v>
      </c>
      <c r="C162" t="s">
        <v>33</v>
      </c>
    </row>
    <row r="163" spans="1:3">
      <c r="A163">
        <v>33</v>
      </c>
      <c r="B163" t="s">
        <v>51</v>
      </c>
      <c r="C163" t="s">
        <v>36</v>
      </c>
    </row>
    <row r="164" spans="1:3">
      <c r="A164">
        <v>33</v>
      </c>
      <c r="B164" t="s">
        <v>86</v>
      </c>
      <c r="C164" t="s">
        <v>30</v>
      </c>
    </row>
    <row r="165" spans="1:3">
      <c r="A165">
        <v>33</v>
      </c>
      <c r="B165" t="s">
        <v>89</v>
      </c>
      <c r="C165" t="s">
        <v>42</v>
      </c>
    </row>
    <row r="166" spans="1:3">
      <c r="A166">
        <v>33</v>
      </c>
      <c r="B166" t="s">
        <v>110</v>
      </c>
      <c r="C166" t="s">
        <v>111</v>
      </c>
    </row>
    <row r="167" spans="1:3">
      <c r="A167">
        <v>34</v>
      </c>
      <c r="B167" t="s">
        <v>0</v>
      </c>
      <c r="C167" t="s">
        <v>34</v>
      </c>
    </row>
    <row r="168" spans="1:3">
      <c r="A168">
        <v>34</v>
      </c>
      <c r="B168" t="s">
        <v>51</v>
      </c>
      <c r="C168" t="s">
        <v>31</v>
      </c>
    </row>
    <row r="169" spans="1:3">
      <c r="A169">
        <v>34</v>
      </c>
      <c r="B169" t="s">
        <v>86</v>
      </c>
      <c r="C169" t="s">
        <v>39</v>
      </c>
    </row>
    <row r="170" spans="1:3">
      <c r="A170">
        <v>34</v>
      </c>
      <c r="B170" t="s">
        <v>89</v>
      </c>
      <c r="C170" t="s">
        <v>44</v>
      </c>
    </row>
    <row r="171" spans="1:3">
      <c r="A171">
        <v>34</v>
      </c>
      <c r="B171" t="s">
        <v>110</v>
      </c>
      <c r="C171" t="s">
        <v>87</v>
      </c>
    </row>
    <row r="172" spans="1:3">
      <c r="A172">
        <v>35</v>
      </c>
      <c r="B172" t="s">
        <v>0</v>
      </c>
      <c r="C172" t="s">
        <v>35</v>
      </c>
    </row>
    <row r="173" spans="1:3">
      <c r="A173">
        <v>35</v>
      </c>
      <c r="B173" t="s">
        <v>51</v>
      </c>
      <c r="C173" t="s">
        <v>38</v>
      </c>
    </row>
    <row r="174" spans="1:3">
      <c r="A174">
        <v>35</v>
      </c>
      <c r="B174" t="s">
        <v>86</v>
      </c>
      <c r="C174" t="s">
        <v>42</v>
      </c>
    </row>
    <row r="175" spans="1:3">
      <c r="A175">
        <v>35</v>
      </c>
      <c r="B175" t="s">
        <v>89</v>
      </c>
      <c r="C175" t="s">
        <v>37</v>
      </c>
    </row>
    <row r="176" spans="1:3">
      <c r="A176">
        <v>35</v>
      </c>
      <c r="B176" t="s">
        <v>110</v>
      </c>
      <c r="C176" t="s">
        <v>44</v>
      </c>
    </row>
    <row r="177" spans="1:3">
      <c r="A177">
        <v>36</v>
      </c>
      <c r="B177" t="s">
        <v>0</v>
      </c>
      <c r="C177" t="s">
        <v>36</v>
      </c>
    </row>
    <row r="178" spans="1:3">
      <c r="A178">
        <v>36</v>
      </c>
      <c r="B178" t="s">
        <v>51</v>
      </c>
      <c r="C178" t="s">
        <v>37</v>
      </c>
    </row>
    <row r="179" spans="1:3">
      <c r="A179">
        <v>36</v>
      </c>
      <c r="B179" t="s">
        <v>86</v>
      </c>
      <c r="C179" t="s">
        <v>43</v>
      </c>
    </row>
    <row r="180" spans="1:3">
      <c r="A180">
        <v>36</v>
      </c>
      <c r="B180" t="s">
        <v>89</v>
      </c>
      <c r="C180" t="s">
        <v>36</v>
      </c>
    </row>
    <row r="181" spans="1:3">
      <c r="A181">
        <v>36</v>
      </c>
      <c r="B181" t="s">
        <v>110</v>
      </c>
      <c r="C181" t="s">
        <v>33</v>
      </c>
    </row>
    <row r="182" spans="1:3">
      <c r="A182">
        <v>37</v>
      </c>
      <c r="B182" t="s">
        <v>0</v>
      </c>
      <c r="C182" t="s">
        <v>37</v>
      </c>
    </row>
    <row r="183" spans="1:3">
      <c r="A183">
        <v>37</v>
      </c>
      <c r="B183" t="s">
        <v>51</v>
      </c>
      <c r="C183" t="s">
        <v>54</v>
      </c>
    </row>
    <row r="184" spans="1:3">
      <c r="A184">
        <v>37</v>
      </c>
      <c r="B184" t="s">
        <v>86</v>
      </c>
      <c r="C184" t="s">
        <v>37</v>
      </c>
    </row>
    <row r="185" spans="1:3">
      <c r="A185">
        <v>37</v>
      </c>
      <c r="B185" t="s">
        <v>89</v>
      </c>
      <c r="C185" t="s">
        <v>34</v>
      </c>
    </row>
    <row r="186" spans="1:3">
      <c r="A186">
        <v>37</v>
      </c>
      <c r="B186" t="s">
        <v>110</v>
      </c>
      <c r="C186" t="s">
        <v>38</v>
      </c>
    </row>
    <row r="187" spans="1:3">
      <c r="A187">
        <v>38</v>
      </c>
      <c r="B187" t="s">
        <v>0</v>
      </c>
      <c r="C187" t="s">
        <v>38</v>
      </c>
    </row>
    <row r="188" spans="1:3">
      <c r="A188">
        <v>38</v>
      </c>
      <c r="B188" t="s">
        <v>51</v>
      </c>
      <c r="C188" t="s">
        <v>43</v>
      </c>
    </row>
    <row r="189" spans="1:3">
      <c r="A189">
        <v>38</v>
      </c>
      <c r="B189" t="s">
        <v>86</v>
      </c>
      <c r="C189" t="s">
        <v>38</v>
      </c>
    </row>
    <row r="190" spans="1:3">
      <c r="A190">
        <v>38</v>
      </c>
      <c r="B190" t="s">
        <v>89</v>
      </c>
      <c r="C190" t="s">
        <v>31</v>
      </c>
    </row>
    <row r="191" spans="1:3">
      <c r="A191">
        <v>38</v>
      </c>
      <c r="B191" t="s">
        <v>110</v>
      </c>
      <c r="C191" t="s">
        <v>31</v>
      </c>
    </row>
    <row r="192" spans="1:3">
      <c r="A192">
        <v>39</v>
      </c>
      <c r="B192" t="s">
        <v>0</v>
      </c>
      <c r="C192" t="s">
        <v>39</v>
      </c>
    </row>
    <row r="193" spans="1:3">
      <c r="A193">
        <v>39</v>
      </c>
      <c r="B193" t="s">
        <v>51</v>
      </c>
      <c r="C193" t="s">
        <v>39</v>
      </c>
    </row>
    <row r="194" spans="1:3">
      <c r="A194">
        <v>39</v>
      </c>
      <c r="B194" t="s">
        <v>86</v>
      </c>
      <c r="C194" t="s">
        <v>41</v>
      </c>
    </row>
    <row r="195" spans="1:3">
      <c r="A195">
        <v>39</v>
      </c>
      <c r="B195" t="s">
        <v>89</v>
      </c>
      <c r="C195" t="s">
        <v>29</v>
      </c>
    </row>
    <row r="196" spans="1:3">
      <c r="A196">
        <v>39</v>
      </c>
      <c r="B196" t="s">
        <v>110</v>
      </c>
      <c r="C196" t="s">
        <v>41</v>
      </c>
    </row>
    <row r="197" spans="1:3">
      <c r="A197">
        <v>40</v>
      </c>
      <c r="B197" t="s">
        <v>0</v>
      </c>
      <c r="C197" t="s">
        <v>40</v>
      </c>
    </row>
    <row r="198" spans="1:3">
      <c r="A198">
        <v>40</v>
      </c>
      <c r="B198" t="s">
        <v>51</v>
      </c>
      <c r="C198" t="s">
        <v>42</v>
      </c>
    </row>
    <row r="199" spans="1:3">
      <c r="A199">
        <v>40</v>
      </c>
      <c r="B199" t="s">
        <v>86</v>
      </c>
      <c r="C199" t="s">
        <v>34</v>
      </c>
    </row>
    <row r="200" spans="1:3">
      <c r="A200">
        <v>40</v>
      </c>
      <c r="B200" t="s">
        <v>89</v>
      </c>
      <c r="C200" t="s">
        <v>40</v>
      </c>
    </row>
    <row r="201" spans="1:3">
      <c r="A201">
        <v>40</v>
      </c>
      <c r="B201" t="s">
        <v>110</v>
      </c>
      <c r="C201" t="s">
        <v>39</v>
      </c>
    </row>
    <row r="202" spans="1:3">
      <c r="A202">
        <v>41</v>
      </c>
      <c r="B202" t="s">
        <v>0</v>
      </c>
      <c r="C202" t="s">
        <v>41</v>
      </c>
    </row>
    <row r="203" spans="1:3">
      <c r="A203">
        <v>41</v>
      </c>
      <c r="B203" t="s">
        <v>51</v>
      </c>
      <c r="C203" t="s">
        <v>41</v>
      </c>
    </row>
    <row r="204" spans="1:3">
      <c r="A204">
        <v>41</v>
      </c>
      <c r="B204" t="s">
        <v>86</v>
      </c>
      <c r="C204" t="s">
        <v>40</v>
      </c>
    </row>
    <row r="205" spans="1:3">
      <c r="A205">
        <v>41</v>
      </c>
      <c r="B205" t="s">
        <v>89</v>
      </c>
      <c r="C205" t="s">
        <v>41</v>
      </c>
    </row>
    <row r="206" spans="1:3">
      <c r="A206">
        <v>41</v>
      </c>
      <c r="B206" t="s">
        <v>110</v>
      </c>
      <c r="C206" t="s">
        <v>34</v>
      </c>
    </row>
    <row r="207" spans="1:3">
      <c r="A207">
        <v>42</v>
      </c>
      <c r="B207" t="s">
        <v>0</v>
      </c>
      <c r="C207" t="s">
        <v>42</v>
      </c>
    </row>
    <row r="208" spans="1:3">
      <c r="A208">
        <v>42</v>
      </c>
      <c r="B208" t="s">
        <v>51</v>
      </c>
      <c r="C208" t="s">
        <v>55</v>
      </c>
    </row>
    <row r="209" spans="1:3">
      <c r="A209">
        <v>42</v>
      </c>
      <c r="B209" t="s">
        <v>86</v>
      </c>
      <c r="C209" t="s">
        <v>60</v>
      </c>
    </row>
    <row r="210" spans="1:3">
      <c r="A210">
        <v>42</v>
      </c>
      <c r="B210" t="s">
        <v>89</v>
      </c>
      <c r="C210" t="s">
        <v>39</v>
      </c>
    </row>
    <row r="211" spans="1:3">
      <c r="A211">
        <v>42</v>
      </c>
      <c r="B211" t="s">
        <v>110</v>
      </c>
      <c r="C211" t="s">
        <v>55</v>
      </c>
    </row>
    <row r="212" spans="1:3">
      <c r="A212">
        <v>43</v>
      </c>
      <c r="B212" t="s">
        <v>0</v>
      </c>
      <c r="C212" t="s">
        <v>43</v>
      </c>
    </row>
    <row r="213" spans="1:3">
      <c r="A213">
        <v>43</v>
      </c>
      <c r="B213" t="s">
        <v>51</v>
      </c>
      <c r="C213" t="s">
        <v>47</v>
      </c>
    </row>
    <row r="214" spans="1:3">
      <c r="A214">
        <v>43</v>
      </c>
      <c r="B214" t="s">
        <v>86</v>
      </c>
      <c r="C214" t="s">
        <v>57</v>
      </c>
    </row>
    <row r="215" spans="1:3">
      <c r="A215">
        <v>43</v>
      </c>
      <c r="B215" t="s">
        <v>89</v>
      </c>
      <c r="C215" t="s">
        <v>50</v>
      </c>
    </row>
    <row r="216" spans="1:3">
      <c r="A216">
        <v>43</v>
      </c>
      <c r="B216" t="s">
        <v>110</v>
      </c>
      <c r="C216" t="s">
        <v>35</v>
      </c>
    </row>
    <row r="217" spans="1:3">
      <c r="A217">
        <v>44</v>
      </c>
      <c r="B217" t="s">
        <v>0</v>
      </c>
      <c r="C217" t="s">
        <v>44</v>
      </c>
    </row>
    <row r="218" spans="1:3">
      <c r="A218">
        <v>44</v>
      </c>
      <c r="B218" t="s">
        <v>51</v>
      </c>
      <c r="C218" t="s">
        <v>40</v>
      </c>
    </row>
    <row r="219" spans="1:3">
      <c r="A219">
        <v>44</v>
      </c>
      <c r="B219" t="s">
        <v>86</v>
      </c>
      <c r="C219" t="s">
        <v>44</v>
      </c>
    </row>
    <row r="220" spans="1:3">
      <c r="A220">
        <v>44</v>
      </c>
      <c r="B220" t="s">
        <v>89</v>
      </c>
      <c r="C220" t="s">
        <v>56</v>
      </c>
    </row>
    <row r="221" spans="1:3">
      <c r="A221">
        <v>44</v>
      </c>
      <c r="B221" t="s">
        <v>110</v>
      </c>
      <c r="C221" t="s">
        <v>40</v>
      </c>
    </row>
    <row r="222" spans="1:3">
      <c r="A222">
        <v>45</v>
      </c>
      <c r="B222" t="s">
        <v>0</v>
      </c>
      <c r="C222" t="s">
        <v>45</v>
      </c>
    </row>
    <row r="223" spans="1:3">
      <c r="A223">
        <v>45</v>
      </c>
      <c r="B223" t="s">
        <v>51</v>
      </c>
      <c r="C223" t="s">
        <v>56</v>
      </c>
    </row>
    <row r="224" spans="1:3">
      <c r="A224">
        <v>45</v>
      </c>
      <c r="B224" t="s">
        <v>86</v>
      </c>
      <c r="C224" t="s">
        <v>56</v>
      </c>
    </row>
    <row r="225" spans="1:3">
      <c r="A225">
        <v>45</v>
      </c>
      <c r="B225" t="s">
        <v>89</v>
      </c>
      <c r="C225" t="s">
        <v>55</v>
      </c>
    </row>
    <row r="226" spans="1:3">
      <c r="A226">
        <v>45</v>
      </c>
      <c r="B226" t="s">
        <v>110</v>
      </c>
      <c r="C226" t="s">
        <v>42</v>
      </c>
    </row>
    <row r="227" spans="1:3">
      <c r="A227">
        <v>46</v>
      </c>
      <c r="B227" t="s">
        <v>0</v>
      </c>
      <c r="C227" t="s">
        <v>46</v>
      </c>
    </row>
    <row r="228" spans="1:3">
      <c r="A228">
        <v>46</v>
      </c>
      <c r="B228" t="s">
        <v>51</v>
      </c>
      <c r="C228" t="s">
        <v>44</v>
      </c>
    </row>
    <row r="229" spans="1:3">
      <c r="A229">
        <v>46</v>
      </c>
      <c r="B229" t="s">
        <v>86</v>
      </c>
      <c r="C229" t="s">
        <v>35</v>
      </c>
    </row>
    <row r="230" spans="1:3">
      <c r="A230">
        <v>46</v>
      </c>
      <c r="B230" t="s">
        <v>89</v>
      </c>
      <c r="C230" t="s">
        <v>47</v>
      </c>
    </row>
    <row r="231" spans="1:3">
      <c r="A231">
        <v>46</v>
      </c>
      <c r="B231" t="s">
        <v>110</v>
      </c>
      <c r="C231" t="s">
        <v>46</v>
      </c>
    </row>
    <row r="232" spans="1:3">
      <c r="A232">
        <v>47</v>
      </c>
      <c r="B232" t="s">
        <v>0</v>
      </c>
      <c r="C232" t="s">
        <v>47</v>
      </c>
    </row>
    <row r="233" spans="1:3">
      <c r="A233">
        <v>47</v>
      </c>
      <c r="B233" t="s">
        <v>51</v>
      </c>
      <c r="C233" t="s">
        <v>46</v>
      </c>
    </row>
    <row r="234" spans="1:3">
      <c r="A234">
        <v>47</v>
      </c>
      <c r="B234" t="s">
        <v>86</v>
      </c>
      <c r="C234" t="s">
        <v>50</v>
      </c>
    </row>
    <row r="235" spans="1:3">
      <c r="A235">
        <v>47</v>
      </c>
      <c r="B235" t="s">
        <v>89</v>
      </c>
      <c r="C235" t="s">
        <v>45</v>
      </c>
    </row>
    <row r="236" spans="1:3">
      <c r="A236">
        <v>47</v>
      </c>
      <c r="B236" t="s">
        <v>110</v>
      </c>
      <c r="C236" t="s">
        <v>59</v>
      </c>
    </row>
    <row r="237" spans="1:3">
      <c r="A237">
        <v>48</v>
      </c>
      <c r="B237" t="s">
        <v>0</v>
      </c>
      <c r="C237" t="s">
        <v>48</v>
      </c>
    </row>
    <row r="238" spans="1:3">
      <c r="A238">
        <v>48</v>
      </c>
      <c r="B238" t="s">
        <v>51</v>
      </c>
      <c r="C238" t="s">
        <v>57</v>
      </c>
    </row>
    <row r="239" spans="1:3">
      <c r="A239">
        <v>48</v>
      </c>
      <c r="B239" t="s">
        <v>86</v>
      </c>
      <c r="C239" t="s">
        <v>47</v>
      </c>
    </row>
    <row r="240" spans="1:3">
      <c r="A240">
        <v>48</v>
      </c>
      <c r="B240" t="s">
        <v>89</v>
      </c>
      <c r="C240" t="s">
        <v>49</v>
      </c>
    </row>
    <row r="241" spans="1:3">
      <c r="A241">
        <v>48</v>
      </c>
      <c r="B241" t="s">
        <v>110</v>
      </c>
      <c r="C241" t="s">
        <v>50</v>
      </c>
    </row>
    <row r="242" spans="1:3">
      <c r="A242">
        <v>49</v>
      </c>
      <c r="B242" t="s">
        <v>0</v>
      </c>
      <c r="C242" t="s">
        <v>49</v>
      </c>
    </row>
    <row r="243" spans="1:3">
      <c r="A243">
        <v>49</v>
      </c>
      <c r="B243" t="s">
        <v>51</v>
      </c>
      <c r="C243" t="s">
        <v>48</v>
      </c>
    </row>
    <row r="244" spans="1:3">
      <c r="A244">
        <v>49</v>
      </c>
      <c r="B244" t="s">
        <v>86</v>
      </c>
      <c r="C244" t="s">
        <v>46</v>
      </c>
    </row>
    <row r="245" spans="1:3">
      <c r="A245">
        <v>49</v>
      </c>
      <c r="B245" t="s">
        <v>89</v>
      </c>
      <c r="C245" t="s">
        <v>58</v>
      </c>
    </row>
    <row r="246" spans="1:3">
      <c r="A246">
        <v>49</v>
      </c>
      <c r="B246" t="s">
        <v>110</v>
      </c>
      <c r="C246" t="s">
        <v>45</v>
      </c>
    </row>
    <row r="247" spans="1:3">
      <c r="A247">
        <v>50</v>
      </c>
      <c r="B247" t="s">
        <v>0</v>
      </c>
      <c r="C247" t="s">
        <v>50</v>
      </c>
    </row>
    <row r="248" spans="1:3">
      <c r="A248">
        <v>50</v>
      </c>
      <c r="B248" t="s">
        <v>51</v>
      </c>
      <c r="C248" t="s">
        <v>45</v>
      </c>
    </row>
    <row r="249" spans="1:3">
      <c r="A249">
        <v>50</v>
      </c>
      <c r="B249" t="s">
        <v>86</v>
      </c>
      <c r="C249" t="s">
        <v>45</v>
      </c>
    </row>
    <row r="250" spans="1:3">
      <c r="A250">
        <v>50</v>
      </c>
      <c r="B250" t="s">
        <v>89</v>
      </c>
      <c r="C250" t="s">
        <v>46</v>
      </c>
    </row>
    <row r="251" spans="1:3">
      <c r="A251">
        <v>50</v>
      </c>
      <c r="B251" t="s">
        <v>110</v>
      </c>
      <c r="C251" t="s">
        <v>58</v>
      </c>
    </row>
    <row r="252" spans="1:3">
      <c r="A252">
        <v>51</v>
      </c>
      <c r="B252" t="s">
        <v>51</v>
      </c>
      <c r="C252" t="s">
        <v>35</v>
      </c>
    </row>
    <row r="253" spans="1:3">
      <c r="A253">
        <v>51</v>
      </c>
      <c r="B253" t="s">
        <v>86</v>
      </c>
      <c r="C253" t="s">
        <v>64</v>
      </c>
    </row>
    <row r="254" spans="1:3">
      <c r="A254">
        <v>51</v>
      </c>
      <c r="B254" t="s">
        <v>89</v>
      </c>
      <c r="C254" t="s">
        <v>57</v>
      </c>
    </row>
    <row r="255" spans="1:3">
      <c r="A255">
        <v>51</v>
      </c>
      <c r="B255" t="s">
        <v>110</v>
      </c>
      <c r="C255" t="s">
        <v>47</v>
      </c>
    </row>
    <row r="256" spans="1:3">
      <c r="A256">
        <v>52</v>
      </c>
      <c r="B256" t="s">
        <v>51</v>
      </c>
      <c r="C256" t="s">
        <v>58</v>
      </c>
    </row>
    <row r="257" spans="1:3">
      <c r="A257">
        <v>52</v>
      </c>
      <c r="B257" t="s">
        <v>86</v>
      </c>
      <c r="C257" t="s">
        <v>49</v>
      </c>
    </row>
    <row r="258" spans="1:3">
      <c r="A258">
        <v>52</v>
      </c>
      <c r="B258" t="s">
        <v>89</v>
      </c>
      <c r="C258" t="s">
        <v>35</v>
      </c>
    </row>
    <row r="259" spans="1:3">
      <c r="A259">
        <v>52</v>
      </c>
      <c r="B259" t="s">
        <v>110</v>
      </c>
      <c r="C259" t="s">
        <v>60</v>
      </c>
    </row>
    <row r="260" spans="1:3">
      <c r="A260">
        <v>53</v>
      </c>
      <c r="B260" t="s">
        <v>51</v>
      </c>
      <c r="C260" t="s">
        <v>59</v>
      </c>
    </row>
    <row r="261" spans="1:3">
      <c r="A261">
        <v>53</v>
      </c>
      <c r="B261" t="s">
        <v>86</v>
      </c>
      <c r="C261" t="s">
        <v>58</v>
      </c>
    </row>
    <row r="262" spans="1:3">
      <c r="A262">
        <v>53</v>
      </c>
      <c r="B262" t="s">
        <v>89</v>
      </c>
      <c r="C262" t="s">
        <v>61</v>
      </c>
    </row>
    <row r="263" spans="1:3">
      <c r="A263">
        <v>53</v>
      </c>
      <c r="B263" t="s">
        <v>110</v>
      </c>
      <c r="C263" t="s">
        <v>64</v>
      </c>
    </row>
    <row r="264" spans="1:3">
      <c r="A264">
        <v>54</v>
      </c>
      <c r="B264" t="s">
        <v>51</v>
      </c>
      <c r="C264" t="s">
        <v>50</v>
      </c>
    </row>
    <row r="265" spans="1:3">
      <c r="A265">
        <v>54</v>
      </c>
      <c r="B265" t="s">
        <v>86</v>
      </c>
      <c r="C265" t="s">
        <v>72</v>
      </c>
    </row>
    <row r="266" spans="1:3">
      <c r="A266">
        <v>54</v>
      </c>
      <c r="B266" t="s">
        <v>89</v>
      </c>
      <c r="C266" t="s">
        <v>48</v>
      </c>
    </row>
    <row r="267" spans="1:3">
      <c r="A267">
        <v>54</v>
      </c>
      <c r="B267" t="s">
        <v>110</v>
      </c>
      <c r="C267" t="s">
        <v>48</v>
      </c>
    </row>
    <row r="268" spans="1:3">
      <c r="A268">
        <v>55</v>
      </c>
      <c r="B268" t="s">
        <v>51</v>
      </c>
      <c r="C268" t="s">
        <v>60</v>
      </c>
    </row>
    <row r="269" spans="1:3">
      <c r="A269">
        <v>55</v>
      </c>
      <c r="B269" t="s">
        <v>86</v>
      </c>
      <c r="C269" t="s">
        <v>61</v>
      </c>
    </row>
    <row r="270" spans="1:3">
      <c r="A270">
        <v>55</v>
      </c>
      <c r="B270" t="s">
        <v>89</v>
      </c>
      <c r="C270" t="s">
        <v>63</v>
      </c>
    </row>
    <row r="271" spans="1:3">
      <c r="A271">
        <v>55</v>
      </c>
      <c r="B271" t="s">
        <v>110</v>
      </c>
      <c r="C271" t="s">
        <v>49</v>
      </c>
    </row>
    <row r="272" spans="1:3">
      <c r="A272">
        <v>56</v>
      </c>
      <c r="B272" t="s">
        <v>51</v>
      </c>
      <c r="C272" t="s">
        <v>61</v>
      </c>
    </row>
    <row r="273" spans="1:3">
      <c r="A273">
        <v>56</v>
      </c>
      <c r="B273" t="s">
        <v>86</v>
      </c>
      <c r="C273" t="s">
        <v>59</v>
      </c>
    </row>
    <row r="274" spans="1:3">
      <c r="A274">
        <v>56</v>
      </c>
      <c r="B274" t="s">
        <v>89</v>
      </c>
      <c r="C274" t="s">
        <v>38</v>
      </c>
    </row>
    <row r="275" spans="1:3">
      <c r="A275">
        <v>56</v>
      </c>
      <c r="B275" t="s">
        <v>110</v>
      </c>
      <c r="C275" t="s">
        <v>63</v>
      </c>
    </row>
    <row r="276" spans="1:3">
      <c r="A276">
        <v>57</v>
      </c>
      <c r="B276" t="s">
        <v>51</v>
      </c>
      <c r="C276" t="s">
        <v>62</v>
      </c>
    </row>
    <row r="277" spans="1:3">
      <c r="A277">
        <v>57</v>
      </c>
      <c r="B277" t="s">
        <v>86</v>
      </c>
      <c r="C277" t="s">
        <v>77</v>
      </c>
    </row>
    <row r="278" spans="1:3">
      <c r="A278">
        <v>57</v>
      </c>
      <c r="B278" t="s">
        <v>89</v>
      </c>
      <c r="C278" t="s">
        <v>60</v>
      </c>
    </row>
    <row r="279" spans="1:3">
      <c r="A279">
        <v>57</v>
      </c>
      <c r="B279" t="s">
        <v>110</v>
      </c>
      <c r="C279" t="s">
        <v>76</v>
      </c>
    </row>
    <row r="280" spans="1:3">
      <c r="A280">
        <v>58</v>
      </c>
      <c r="B280" t="s">
        <v>51</v>
      </c>
      <c r="C280" t="s">
        <v>63</v>
      </c>
    </row>
    <row r="281" spans="1:3">
      <c r="A281">
        <v>58</v>
      </c>
      <c r="B281" t="s">
        <v>86</v>
      </c>
      <c r="C281" t="s">
        <v>88</v>
      </c>
    </row>
    <row r="282" spans="1:3">
      <c r="A282">
        <v>58</v>
      </c>
      <c r="B282" t="s">
        <v>89</v>
      </c>
      <c r="C282" t="s">
        <v>72</v>
      </c>
    </row>
    <row r="283" spans="1:3">
      <c r="A283">
        <v>58</v>
      </c>
      <c r="B283" t="s">
        <v>110</v>
      </c>
      <c r="C283" t="s">
        <v>72</v>
      </c>
    </row>
    <row r="284" spans="1:3">
      <c r="A284">
        <v>59</v>
      </c>
      <c r="B284" t="s">
        <v>51</v>
      </c>
      <c r="C284" t="s">
        <v>64</v>
      </c>
    </row>
    <row r="285" spans="1:3">
      <c r="A285">
        <v>59</v>
      </c>
      <c r="B285" t="s">
        <v>86</v>
      </c>
      <c r="C285" t="s">
        <v>68</v>
      </c>
    </row>
    <row r="286" spans="1:3">
      <c r="A286">
        <v>59</v>
      </c>
      <c r="B286" t="s">
        <v>89</v>
      </c>
      <c r="C286" t="s">
        <v>66</v>
      </c>
    </row>
    <row r="287" spans="1:3">
      <c r="A287">
        <v>59</v>
      </c>
      <c r="B287" t="s">
        <v>110</v>
      </c>
      <c r="C287" t="s">
        <v>61</v>
      </c>
    </row>
    <row r="288" spans="1:3">
      <c r="A288">
        <v>60</v>
      </c>
      <c r="B288" t="s">
        <v>51</v>
      </c>
      <c r="C288" t="s">
        <v>65</v>
      </c>
    </row>
    <row r="289" spans="1:3">
      <c r="A289">
        <v>60</v>
      </c>
      <c r="B289" t="s">
        <v>86</v>
      </c>
      <c r="C289" t="s">
        <v>67</v>
      </c>
    </row>
    <row r="290" spans="1:3">
      <c r="A290">
        <v>60</v>
      </c>
      <c r="B290" t="s">
        <v>89</v>
      </c>
      <c r="C290" t="s">
        <v>64</v>
      </c>
    </row>
    <row r="291" spans="1:3">
      <c r="A291">
        <v>60</v>
      </c>
      <c r="B291" t="s">
        <v>110</v>
      </c>
      <c r="C291" t="s">
        <v>82</v>
      </c>
    </row>
    <row r="292" spans="1:3">
      <c r="A292">
        <v>61</v>
      </c>
      <c r="B292" t="s">
        <v>51</v>
      </c>
      <c r="C292" t="s">
        <v>66</v>
      </c>
    </row>
    <row r="293" spans="1:3">
      <c r="A293">
        <v>61</v>
      </c>
      <c r="B293" t="s">
        <v>89</v>
      </c>
      <c r="C293" t="s">
        <v>85</v>
      </c>
    </row>
    <row r="294" spans="1:3">
      <c r="A294">
        <v>61</v>
      </c>
      <c r="B294" t="s">
        <v>110</v>
      </c>
      <c r="C294" t="s">
        <v>62</v>
      </c>
    </row>
    <row r="295" spans="1:3">
      <c r="A295">
        <v>62</v>
      </c>
      <c r="B295" t="s">
        <v>51</v>
      </c>
      <c r="C295" t="s">
        <v>67</v>
      </c>
    </row>
    <row r="296" spans="1:3">
      <c r="A296">
        <v>62</v>
      </c>
      <c r="B296" t="s">
        <v>89</v>
      </c>
      <c r="C296" t="s">
        <v>79</v>
      </c>
    </row>
    <row r="297" spans="1:3">
      <c r="A297">
        <v>62</v>
      </c>
      <c r="B297" t="s">
        <v>110</v>
      </c>
      <c r="C297" t="s">
        <v>56</v>
      </c>
    </row>
    <row r="298" spans="1:3">
      <c r="A298">
        <v>63</v>
      </c>
      <c r="B298" t="s">
        <v>51</v>
      </c>
      <c r="C298" t="s">
        <v>68</v>
      </c>
    </row>
    <row r="299" spans="1:3">
      <c r="A299">
        <v>63</v>
      </c>
      <c r="B299" t="s">
        <v>89</v>
      </c>
      <c r="C299" t="s">
        <v>70</v>
      </c>
    </row>
    <row r="300" spans="1:3">
      <c r="A300">
        <v>63</v>
      </c>
      <c r="B300" t="s">
        <v>110</v>
      </c>
      <c r="C300" t="s">
        <v>57</v>
      </c>
    </row>
    <row r="301" spans="1:3">
      <c r="A301">
        <v>64</v>
      </c>
      <c r="B301" t="s">
        <v>51</v>
      </c>
      <c r="C301" t="s">
        <v>69</v>
      </c>
    </row>
    <row r="302" spans="1:3">
      <c r="A302">
        <v>64</v>
      </c>
      <c r="B302" t="s">
        <v>89</v>
      </c>
      <c r="C302" t="s">
        <v>62</v>
      </c>
    </row>
    <row r="303" spans="1:3">
      <c r="A303">
        <v>64</v>
      </c>
      <c r="B303" t="s">
        <v>110</v>
      </c>
      <c r="C303" t="s">
        <v>74</v>
      </c>
    </row>
    <row r="304" spans="1:3">
      <c r="A304">
        <v>65</v>
      </c>
      <c r="B304" t="s">
        <v>51</v>
      </c>
      <c r="C304" t="s">
        <v>70</v>
      </c>
    </row>
    <row r="305" spans="1:3">
      <c r="A305">
        <v>65</v>
      </c>
      <c r="B305" t="s">
        <v>89</v>
      </c>
      <c r="C305" t="s">
        <v>77</v>
      </c>
    </row>
    <row r="306" spans="1:3">
      <c r="A306">
        <v>65</v>
      </c>
      <c r="B306" t="s">
        <v>110</v>
      </c>
      <c r="C306" t="s">
        <v>66</v>
      </c>
    </row>
    <row r="307" spans="1:3">
      <c r="A307">
        <v>66</v>
      </c>
      <c r="B307" t="s">
        <v>51</v>
      </c>
      <c r="C307" t="s">
        <v>71</v>
      </c>
    </row>
    <row r="308" spans="1:3">
      <c r="A308">
        <v>66</v>
      </c>
      <c r="B308" t="s">
        <v>89</v>
      </c>
      <c r="C308" t="s">
        <v>74</v>
      </c>
    </row>
    <row r="309" spans="1:3">
      <c r="A309">
        <v>67</v>
      </c>
      <c r="B309" t="s">
        <v>51</v>
      </c>
      <c r="C309" t="s">
        <v>72</v>
      </c>
    </row>
    <row r="310" spans="1:3">
      <c r="A310">
        <v>67</v>
      </c>
      <c r="B310" t="s">
        <v>89</v>
      </c>
      <c r="C310" t="s">
        <v>59</v>
      </c>
    </row>
    <row r="311" spans="1:3">
      <c r="A311">
        <v>68</v>
      </c>
      <c r="B311" t="s">
        <v>51</v>
      </c>
      <c r="C311" t="s">
        <v>73</v>
      </c>
    </row>
    <row r="312" spans="1:3">
      <c r="A312">
        <v>68</v>
      </c>
      <c r="B312" t="s">
        <v>89</v>
      </c>
      <c r="C312" t="s">
        <v>84</v>
      </c>
    </row>
    <row r="313" spans="1:3">
      <c r="A313">
        <v>69</v>
      </c>
      <c r="B313" t="s">
        <v>51</v>
      </c>
      <c r="C313" t="s">
        <v>74</v>
      </c>
    </row>
    <row r="314" spans="1:3">
      <c r="A314">
        <v>69</v>
      </c>
      <c r="B314" t="s">
        <v>89</v>
      </c>
      <c r="C314" t="s">
        <v>67</v>
      </c>
    </row>
    <row r="315" spans="1:3">
      <c r="A315">
        <v>70</v>
      </c>
      <c r="B315" t="s">
        <v>51</v>
      </c>
      <c r="C315" t="s">
        <v>75</v>
      </c>
    </row>
    <row r="316" spans="1:3">
      <c r="A316">
        <v>70</v>
      </c>
      <c r="B316" t="s">
        <v>89</v>
      </c>
      <c r="C316" t="s">
        <v>78</v>
      </c>
    </row>
    <row r="317" spans="1:3">
      <c r="A317">
        <v>71</v>
      </c>
      <c r="B317" t="s">
        <v>51</v>
      </c>
      <c r="C317" t="s">
        <v>76</v>
      </c>
    </row>
    <row r="318" spans="1:3">
      <c r="A318">
        <v>71</v>
      </c>
      <c r="B318" t="s">
        <v>89</v>
      </c>
      <c r="C318" t="s">
        <v>76</v>
      </c>
    </row>
    <row r="319" spans="1:3">
      <c r="A319">
        <v>72</v>
      </c>
      <c r="B319" t="s">
        <v>51</v>
      </c>
      <c r="C319" t="s">
        <v>77</v>
      </c>
    </row>
    <row r="320" spans="1:3">
      <c r="A320">
        <v>72</v>
      </c>
      <c r="B320" t="s">
        <v>89</v>
      </c>
      <c r="C320" t="s">
        <v>90</v>
      </c>
    </row>
    <row r="321" spans="1:3">
      <c r="A321">
        <v>73</v>
      </c>
      <c r="B321" t="s">
        <v>51</v>
      </c>
      <c r="C321" t="s">
        <v>78</v>
      </c>
    </row>
    <row r="322" spans="1:3">
      <c r="A322">
        <v>73</v>
      </c>
      <c r="B322" t="s">
        <v>89</v>
      </c>
      <c r="C322" t="s">
        <v>65</v>
      </c>
    </row>
    <row r="323" spans="1:3">
      <c r="A323">
        <v>74</v>
      </c>
      <c r="B323" t="s">
        <v>51</v>
      </c>
      <c r="C323" t="s">
        <v>79</v>
      </c>
    </row>
    <row r="324" spans="1:3">
      <c r="A324">
        <v>74</v>
      </c>
      <c r="B324" t="s">
        <v>89</v>
      </c>
      <c r="C324" t="s">
        <v>91</v>
      </c>
    </row>
    <row r="325" spans="1:3">
      <c r="A325">
        <v>75</v>
      </c>
      <c r="B325" t="s">
        <v>51</v>
      </c>
      <c r="C325" t="s">
        <v>80</v>
      </c>
    </row>
    <row r="326" spans="1:3">
      <c r="A326">
        <v>75</v>
      </c>
      <c r="B326" t="s">
        <v>89</v>
      </c>
      <c r="C326" t="s">
        <v>82</v>
      </c>
    </row>
    <row r="327" spans="1:3">
      <c r="A327">
        <v>76</v>
      </c>
      <c r="B327" t="s">
        <v>51</v>
      </c>
      <c r="C327" t="s">
        <v>81</v>
      </c>
    </row>
    <row r="328" spans="1:3">
      <c r="A328">
        <v>76</v>
      </c>
      <c r="B328" t="s">
        <v>89</v>
      </c>
      <c r="C328" t="s">
        <v>92</v>
      </c>
    </row>
    <row r="329" spans="1:3">
      <c r="A329">
        <v>77</v>
      </c>
      <c r="B329" t="s">
        <v>51</v>
      </c>
      <c r="C329" t="s">
        <v>82</v>
      </c>
    </row>
    <row r="330" spans="1:3">
      <c r="A330">
        <v>77</v>
      </c>
      <c r="B330" t="s">
        <v>89</v>
      </c>
      <c r="C330" t="s">
        <v>93</v>
      </c>
    </row>
    <row r="331" spans="1:3">
      <c r="A331">
        <v>78</v>
      </c>
      <c r="B331" t="s">
        <v>51</v>
      </c>
      <c r="C331" t="s">
        <v>83</v>
      </c>
    </row>
    <row r="332" spans="1:3">
      <c r="A332">
        <v>78</v>
      </c>
      <c r="B332" t="s">
        <v>89</v>
      </c>
      <c r="C332" t="s">
        <v>68</v>
      </c>
    </row>
    <row r="333" spans="1:3">
      <c r="A333">
        <v>79</v>
      </c>
      <c r="B333" t="s">
        <v>51</v>
      </c>
      <c r="C333" t="s">
        <v>84</v>
      </c>
    </row>
    <row r="334" spans="1:3">
      <c r="A334">
        <v>79</v>
      </c>
      <c r="B334" t="s">
        <v>89</v>
      </c>
      <c r="C334" t="s">
        <v>94</v>
      </c>
    </row>
    <row r="335" spans="1:3">
      <c r="A335">
        <v>80</v>
      </c>
      <c r="B335" t="s">
        <v>51</v>
      </c>
      <c r="C335" t="s">
        <v>85</v>
      </c>
    </row>
    <row r="336" spans="1:3">
      <c r="A336">
        <v>80</v>
      </c>
      <c r="B336" t="s">
        <v>89</v>
      </c>
      <c r="C336" t="s">
        <v>95</v>
      </c>
    </row>
    <row r="337" spans="1:3">
      <c r="A337">
        <v>81</v>
      </c>
      <c r="B337" t="s">
        <v>89</v>
      </c>
      <c r="C337" t="s">
        <v>96</v>
      </c>
    </row>
    <row r="338" spans="1:3">
      <c r="A338">
        <v>82</v>
      </c>
      <c r="B338" t="s">
        <v>89</v>
      </c>
      <c r="C338" t="s">
        <v>97</v>
      </c>
    </row>
    <row r="339" spans="1:3">
      <c r="A339">
        <v>83</v>
      </c>
      <c r="B339" t="s">
        <v>89</v>
      </c>
      <c r="C339" t="s">
        <v>88</v>
      </c>
    </row>
    <row r="340" spans="1:3">
      <c r="A340">
        <v>84</v>
      </c>
      <c r="B340" t="s">
        <v>89</v>
      </c>
      <c r="C340" t="s">
        <v>83</v>
      </c>
    </row>
    <row r="341" spans="1:3">
      <c r="A341">
        <v>85</v>
      </c>
      <c r="B341" t="s">
        <v>89</v>
      </c>
      <c r="C341" t="s">
        <v>69</v>
      </c>
    </row>
    <row r="342" spans="1:3">
      <c r="A342">
        <v>86</v>
      </c>
      <c r="B342" t="s">
        <v>89</v>
      </c>
      <c r="C342" t="s">
        <v>73</v>
      </c>
    </row>
    <row r="343" spans="1:3">
      <c r="A343">
        <v>87</v>
      </c>
      <c r="B343" t="s">
        <v>89</v>
      </c>
      <c r="C343" t="s">
        <v>98</v>
      </c>
    </row>
    <row r="344" spans="1:3">
      <c r="A344">
        <v>88</v>
      </c>
      <c r="B344" t="s">
        <v>89</v>
      </c>
      <c r="C344" t="s">
        <v>99</v>
      </c>
    </row>
    <row r="345" spans="1:3">
      <c r="A345">
        <v>89</v>
      </c>
      <c r="B345" t="s">
        <v>89</v>
      </c>
      <c r="C345" t="s">
        <v>75</v>
      </c>
    </row>
    <row r="346" spans="1:3">
      <c r="A346">
        <v>90</v>
      </c>
      <c r="B346" t="s">
        <v>89</v>
      </c>
      <c r="C346" t="s">
        <v>100</v>
      </c>
    </row>
    <row r="347" spans="1:3">
      <c r="A347">
        <v>91</v>
      </c>
      <c r="B347" t="s">
        <v>89</v>
      </c>
      <c r="C347" t="s">
        <v>101</v>
      </c>
    </row>
    <row r="348" spans="1:3">
      <c r="A348">
        <v>92</v>
      </c>
      <c r="B348" t="s">
        <v>89</v>
      </c>
      <c r="C348" t="s">
        <v>71</v>
      </c>
    </row>
    <row r="349" spans="1:3">
      <c r="A349">
        <v>93</v>
      </c>
      <c r="B349" t="s">
        <v>89</v>
      </c>
      <c r="C349" t="s">
        <v>102</v>
      </c>
    </row>
    <row r="350" spans="1:3">
      <c r="A350">
        <v>94</v>
      </c>
      <c r="B350" t="s">
        <v>89</v>
      </c>
      <c r="C350" t="s">
        <v>103</v>
      </c>
    </row>
    <row r="351" spans="1:3">
      <c r="A351">
        <v>95</v>
      </c>
      <c r="B351" t="s">
        <v>89</v>
      </c>
      <c r="C351" t="s">
        <v>104</v>
      </c>
    </row>
    <row r="352" spans="1:3">
      <c r="A352">
        <v>96</v>
      </c>
      <c r="B352" t="s">
        <v>89</v>
      </c>
      <c r="C352" t="s">
        <v>105</v>
      </c>
    </row>
    <row r="353" spans="1:3">
      <c r="A353">
        <v>97</v>
      </c>
      <c r="B353" t="s">
        <v>89</v>
      </c>
      <c r="C353" t="s">
        <v>106</v>
      </c>
    </row>
    <row r="354" spans="1:3">
      <c r="A354">
        <v>98</v>
      </c>
      <c r="B354" t="s">
        <v>89</v>
      </c>
      <c r="C354" t="s">
        <v>107</v>
      </c>
    </row>
    <row r="355" spans="1:3">
      <c r="A355">
        <v>99</v>
      </c>
      <c r="B355" t="s">
        <v>89</v>
      </c>
      <c r="C355" t="s">
        <v>108</v>
      </c>
    </row>
    <row r="356" spans="1:3">
      <c r="A356">
        <v>100</v>
      </c>
      <c r="B356" t="s">
        <v>89</v>
      </c>
      <c r="C356" t="s">
        <v>109</v>
      </c>
    </row>
  </sheetData>
  <pageMargins left="0.7" right="0.7" top="0.75" bottom="0.75" header="0.3" footer="0.3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35D9B-6462-8B42-8F8D-0DB8ACC790B2}">
  <sheetPr codeName="Sheet10"/>
  <dimension ref="A1:AN149"/>
  <sheetViews>
    <sheetView topLeftCell="S30" zoomScale="136" workbookViewId="0">
      <selection activeCell="AH61" sqref="AH61"/>
    </sheetView>
  </sheetViews>
  <sheetFormatPr baseColWidth="10" defaultRowHeight="15"/>
  <cols>
    <col min="1" max="1" width="8.6640625" hidden="1" customWidth="1"/>
    <col min="2" max="2" width="0" hidden="1" customWidth="1"/>
    <col min="3" max="3" width="0" style="14" hidden="1" customWidth="1"/>
    <col min="4" max="4" width="9.5" style="14" hidden="1" customWidth="1"/>
    <col min="5" max="5" width="11.1640625" style="14" hidden="1" customWidth="1"/>
    <col min="6" max="8" width="0" style="14" hidden="1" customWidth="1"/>
    <col min="9" max="9" width="8.6640625" style="14" hidden="1" customWidth="1"/>
    <col min="10" max="12" width="0" style="14" hidden="1" customWidth="1"/>
    <col min="13" max="13" width="10.6640625" style="14" hidden="1" customWidth="1"/>
    <col min="14" max="15" width="0" style="14" hidden="1" customWidth="1"/>
    <col min="16" max="16" width="0" style="13" hidden="1" customWidth="1"/>
    <col min="17" max="17" width="0" hidden="1" customWidth="1"/>
    <col min="24" max="25" width="10.83203125" style="14"/>
  </cols>
  <sheetData>
    <row r="1" spans="1:40">
      <c r="A1" s="4" t="s">
        <v>250</v>
      </c>
      <c r="B1" s="4"/>
      <c r="C1" s="18"/>
      <c r="D1" s="18" t="s">
        <v>494</v>
      </c>
      <c r="E1" s="17" t="s">
        <v>251</v>
      </c>
      <c r="F1" s="17"/>
      <c r="G1" s="17"/>
      <c r="H1" s="17" t="s">
        <v>494</v>
      </c>
      <c r="I1" s="19" t="s">
        <v>252</v>
      </c>
      <c r="J1" s="19"/>
      <c r="K1" s="19" t="s">
        <v>209</v>
      </c>
      <c r="L1" s="19" t="s">
        <v>494</v>
      </c>
      <c r="M1" s="20" t="s">
        <v>488</v>
      </c>
      <c r="N1" s="20"/>
      <c r="O1" s="20"/>
      <c r="P1" s="13" t="s">
        <v>494</v>
      </c>
      <c r="S1" t="s">
        <v>118</v>
      </c>
      <c r="T1" t="s">
        <v>269</v>
      </c>
      <c r="U1" t="s">
        <v>270</v>
      </c>
      <c r="V1" t="s">
        <v>493</v>
      </c>
      <c r="W1" t="s">
        <v>494</v>
      </c>
      <c r="X1" s="14" t="s">
        <v>268</v>
      </c>
      <c r="Y1" s="14" t="s">
        <v>528</v>
      </c>
      <c r="AA1" t="s">
        <v>490</v>
      </c>
      <c r="AB1" t="s">
        <v>491</v>
      </c>
      <c r="AC1" t="s">
        <v>492</v>
      </c>
      <c r="AD1" t="s">
        <v>489</v>
      </c>
    </row>
    <row r="2" spans="1:40">
      <c r="A2" s="5" t="s">
        <v>1</v>
      </c>
      <c r="B2" s="5" t="str">
        <f t="shared" ref="B2:B28" si="0">_xlfn.CONCAT(LEFT(A2,1),". ", RIGHT(A2,LEN(A2)-FIND(" ",A2)))</f>
        <v>B. Robinson</v>
      </c>
      <c r="C2" s="21">
        <v>1.2</v>
      </c>
      <c r="D2" s="21">
        <f>IFERROR(VLOOKUP(B2, $S$2:$X$98, 5,FALSE),-125)</f>
        <v>-125</v>
      </c>
      <c r="E2" s="22" t="s">
        <v>120</v>
      </c>
      <c r="F2" s="22" t="str">
        <f>_xlfn.CONCAT(LEFT(E2,1),". ", RIGHT(E2,LEN(E2)-FIND(" ",E2)))</f>
        <v>J. Chase</v>
      </c>
      <c r="G2" s="17">
        <v>1</v>
      </c>
      <c r="H2" s="17">
        <f>IFERROR(VLOOKUP(F2,$S$2:$X$98,5,FALSE), -120)</f>
        <v>-120</v>
      </c>
      <c r="I2" s="23" t="s">
        <v>211</v>
      </c>
      <c r="J2" s="23" t="str">
        <f t="shared" ref="J2:J35" si="1">_xlfn.CONCAT(LEFT(I2,1),". ", RIGHT(I2,LEN(I2)-FIND(" ",I2)))</f>
        <v>B. Bowers</v>
      </c>
      <c r="K2" s="19">
        <v>1.2</v>
      </c>
      <c r="L2" s="19">
        <f>IFERROR(VLOOKUP(J2, $S$2:$X$98, 5, FALSE),-20)</f>
        <v>-20</v>
      </c>
      <c r="M2" s="24" t="s">
        <v>455</v>
      </c>
      <c r="N2" s="24" t="str">
        <f>_xlfn.CONCAT(LEFT(M2,1),". ", RIGHT(M2,LEN(M2)-FIND(" ",M2)))</f>
        <v>J. Allen</v>
      </c>
      <c r="O2" s="25">
        <v>1.4</v>
      </c>
      <c r="P2" s="13" t="e">
        <f>VLOOKUP(N2, $S$2:$X$98, 5, FALSE)</f>
        <v>#N/A</v>
      </c>
      <c r="R2">
        <v>19</v>
      </c>
      <c r="S2" t="s">
        <v>366</v>
      </c>
      <c r="T2" t="s">
        <v>312</v>
      </c>
      <c r="U2">
        <v>178</v>
      </c>
      <c r="V2" s="14">
        <f t="shared" ref="V2:V6" si="2">IF(T2="QB", U2-$AD$2, IF(T2="RB", U2-$AA$2, IF(T2="WR", U2-$AB$2, IF(T2="TE", U2-$AC$2, 0))))</f>
        <v>11.39473684210526</v>
      </c>
      <c r="W2" s="14">
        <f t="shared" ref="W2:W6" si="3">IF(T2="QB", U2-$AD$5, IF(T2="RB", U2-$AA$5, IF(T2="WR", U2-$AB$5, IF(T2="TE", U2-$AC$5, 0))))</f>
        <v>54</v>
      </c>
      <c r="X2" s="14">
        <v>47.5</v>
      </c>
      <c r="Y2" s="14">
        <f>IF(T2="TE",VLOOKUP(S2,$J$2:$K$35,2,FALSE),IF(T2="RB",VLOOKUP(S2,$B$2:$C$66,2,FALSE),IF(T2="WR",VLOOKUP(S2,$F$2:$G$54,2,FALSE),IF(T2="QB",VLOOKUP(S2,$N$2:$O$29,2,FALSE)))))</f>
        <v>4.4000000000000004</v>
      </c>
      <c r="AA2" s="14">
        <f>AVERAGE(U2:U98)</f>
        <v>169.4020618556701</v>
      </c>
      <c r="AB2" s="14">
        <f>AVERAGE(U2:U87)</f>
        <v>173.73255813953489</v>
      </c>
      <c r="AC2" s="14">
        <f>AVERAGE(U15:U90)</f>
        <v>166.60526315789474</v>
      </c>
      <c r="AD2" s="14">
        <f>AVERAGE(U2:U61)</f>
        <v>192.51666666666668</v>
      </c>
      <c r="AJ2" t="e">
        <f>RIGHT(#REF!,LEN(#REF!)-FIND(" ",#REF!))</f>
        <v>#REF!</v>
      </c>
      <c r="AK2" t="e">
        <f>LEFT(#REF!,1)</f>
        <v>#REF!</v>
      </c>
      <c r="AL2" t="e">
        <f>_xlfn.CONCAT(AK2,". ",AJ2)</f>
        <v>#REF!</v>
      </c>
      <c r="AN2" t="e">
        <f>_xlfn.CONCAT(LEFT(#REF!,1),". ", RIGHT(#REF!,LEN(#REF!)-FIND(" ",#REF!)))</f>
        <v>#REF!</v>
      </c>
    </row>
    <row r="3" spans="1:40">
      <c r="A3" s="5" t="s">
        <v>3</v>
      </c>
      <c r="B3" s="5" t="str">
        <f t="shared" si="0"/>
        <v>S. Barkley</v>
      </c>
      <c r="C3" s="21">
        <v>2.4</v>
      </c>
      <c r="D3" s="21">
        <f>IFERROR(VLOOKUP(B3, $S$2:$X$98, 5,FALSE),-125)</f>
        <v>-125</v>
      </c>
      <c r="E3" s="22" t="s">
        <v>121</v>
      </c>
      <c r="F3" s="22" t="str">
        <f t="shared" ref="F3:F49" si="4">_xlfn.CONCAT(LEFT(E3,1),". ", RIGHT(E3,LEN(E3)-FIND(" ",E3)))</f>
        <v>J. Jefferson</v>
      </c>
      <c r="G3" s="17">
        <v>2.1666666666666665</v>
      </c>
      <c r="H3" s="17">
        <f>IFERROR(VLOOKUP(F3,$S$2:$X$98,5,FALSE), -120)</f>
        <v>-120</v>
      </c>
      <c r="I3" s="23" t="s">
        <v>213</v>
      </c>
      <c r="J3" s="23" t="str">
        <f t="shared" si="1"/>
        <v>T. McBride</v>
      </c>
      <c r="K3" s="19">
        <v>2</v>
      </c>
      <c r="L3" s="19">
        <f>IFERROR(VLOOKUP(J3, $S$2:$X$98, 5, FALSE),-20)</f>
        <v>-20</v>
      </c>
      <c r="M3" s="24" t="s">
        <v>458</v>
      </c>
      <c r="N3" s="24" t="str">
        <f t="shared" ref="N3:N29" si="5">_xlfn.CONCAT(LEFT(M3,1),". ", RIGHT(M3,LEN(M3)-FIND(" ",M3)))</f>
        <v>L. Jackson</v>
      </c>
      <c r="O3" s="25">
        <v>2</v>
      </c>
      <c r="P3" s="13" t="e">
        <f>VLOOKUP(N3, $S$2:$X$98, 5, FALSE)</f>
        <v>#N/A</v>
      </c>
      <c r="R3">
        <v>20</v>
      </c>
      <c r="S3" t="s">
        <v>367</v>
      </c>
      <c r="T3" t="s">
        <v>312</v>
      </c>
      <c r="U3">
        <v>176</v>
      </c>
      <c r="V3" s="14">
        <f t="shared" si="2"/>
        <v>9.3947368421052602</v>
      </c>
      <c r="W3" s="14">
        <f t="shared" si="3"/>
        <v>52</v>
      </c>
      <c r="X3" s="14">
        <v>58.2</v>
      </c>
      <c r="Y3" s="14">
        <f>IF(T3="TE",VLOOKUP(S3,$J$2:$K$35,2,FALSE),IF(T3="RB",VLOOKUP(S3,$B$2:$C$66,2,FALSE),IF(T3="WR",VLOOKUP(S3,$F$2:$G$54,2,FALSE),IF(T3="QB",VLOOKUP(S3,$N$2:$O$29,2,FALSE)))))</f>
        <v>5.6</v>
      </c>
      <c r="AA3" t="s">
        <v>495</v>
      </c>
      <c r="AB3" t="s">
        <v>497</v>
      </c>
      <c r="AC3" t="s">
        <v>498</v>
      </c>
      <c r="AD3" t="s">
        <v>499</v>
      </c>
      <c r="AJ3" t="e">
        <f>RIGHT(#REF!,LEN(#REF!)-FIND(" ",#REF!))</f>
        <v>#REF!</v>
      </c>
      <c r="AK3" t="e">
        <f>LEFT(#REF!,1)</f>
        <v>#REF!</v>
      </c>
      <c r="AL3" t="e">
        <f t="shared" ref="AL3:AL49" si="6">_xlfn.CONCAT(AK3,". ",AJ3)</f>
        <v>#REF!</v>
      </c>
      <c r="AN3" t="e">
        <f>_xlfn.CONCAT(LEFT(#REF!,1),". ", RIGHT(#REF!,LEN(#REF!)-FIND(" ",#REF!)))</f>
        <v>#REF!</v>
      </c>
    </row>
    <row r="4" spans="1:40">
      <c r="A4" s="5" t="s">
        <v>2</v>
      </c>
      <c r="B4" s="5" t="str">
        <f t="shared" si="0"/>
        <v>J. Gibbs</v>
      </c>
      <c r="C4" s="21">
        <v>2.8</v>
      </c>
      <c r="D4" s="21">
        <f>IFERROR(VLOOKUP(B4, $S$2:$X$98, 5,FALSE),-125)</f>
        <v>-125</v>
      </c>
      <c r="E4" s="22" t="s">
        <v>122</v>
      </c>
      <c r="F4" s="22" t="str">
        <f t="shared" si="4"/>
        <v>C. Lamb</v>
      </c>
      <c r="G4" s="17">
        <v>3.1666666666666665</v>
      </c>
      <c r="H4" s="17">
        <f>IFERROR(VLOOKUP(F4,$S$2:$X$98,5,FALSE), -120)</f>
        <v>-120</v>
      </c>
      <c r="I4" s="23" t="s">
        <v>212</v>
      </c>
      <c r="J4" s="23" t="str">
        <f t="shared" si="1"/>
        <v>G. Kittle</v>
      </c>
      <c r="K4" s="19">
        <v>2.8</v>
      </c>
      <c r="L4" s="19">
        <f>IFERROR(VLOOKUP(J4, $S$2:$X$98, 5, FALSE),-20)</f>
        <v>-20</v>
      </c>
      <c r="M4" s="24" t="s">
        <v>456</v>
      </c>
      <c r="N4" s="24" t="str">
        <f t="shared" si="5"/>
        <v>J. Daniels</v>
      </c>
      <c r="O4" s="25">
        <v>2.8</v>
      </c>
      <c r="P4" s="13" t="e">
        <f>VLOOKUP(N4, $S$2:$X$98, 5, FALSE)</f>
        <v>#N/A</v>
      </c>
      <c r="R4">
        <v>23</v>
      </c>
      <c r="S4" t="s">
        <v>374</v>
      </c>
      <c r="T4" t="s">
        <v>312</v>
      </c>
      <c r="U4">
        <v>167</v>
      </c>
      <c r="V4" s="14">
        <f t="shared" si="2"/>
        <v>0.39473684210526017</v>
      </c>
      <c r="W4" s="14">
        <f t="shared" si="3"/>
        <v>43</v>
      </c>
      <c r="X4" s="14">
        <v>65.599999999999994</v>
      </c>
      <c r="Y4" s="14">
        <f>IF(T4="TE",VLOOKUP(S4,$J$2:$K$35,2,FALSE),IF(T4="RB",VLOOKUP(S4,$B$2:$C$66,2,FALSE),IF(T4="WR",VLOOKUP(S4,$F$2:$G$54,2,FALSE),IF(T4="QB",VLOOKUP(S4,$N$2:$O$29,2,FALSE)))))</f>
        <v>6.6</v>
      </c>
      <c r="AA4" t="s">
        <v>496</v>
      </c>
      <c r="AB4" t="s">
        <v>139</v>
      </c>
      <c r="AC4" t="s">
        <v>228</v>
      </c>
      <c r="AD4" t="s">
        <v>465</v>
      </c>
      <c r="AJ4" t="e">
        <f>RIGHT(#REF!,LEN(#REF!)-FIND(" ",#REF!))</f>
        <v>#REF!</v>
      </c>
      <c r="AK4" t="e">
        <f>LEFT(#REF!,1)</f>
        <v>#REF!</v>
      </c>
      <c r="AL4" t="e">
        <f t="shared" si="6"/>
        <v>#REF!</v>
      </c>
      <c r="AN4" t="e">
        <f>_xlfn.CONCAT(LEFT(#REF!,1),". ", RIGHT(#REF!,LEN(#REF!)-FIND(" ",#REF!)))</f>
        <v>#REF!</v>
      </c>
    </row>
    <row r="5" spans="1:40">
      <c r="A5" s="5" t="s">
        <v>7</v>
      </c>
      <c r="B5" s="5" t="str">
        <f t="shared" si="0"/>
        <v>D. Henry</v>
      </c>
      <c r="C5" s="21">
        <v>5.4</v>
      </c>
      <c r="D5" s="21">
        <f>IFERROR(VLOOKUP(B5, $S$2:$X$98, 5,FALSE),-125)</f>
        <v>-125</v>
      </c>
      <c r="E5" s="22" t="s">
        <v>123</v>
      </c>
      <c r="F5" s="22" t="str">
        <f t="shared" si="4"/>
        <v>P. Nacua</v>
      </c>
      <c r="G5" s="17">
        <v>4.5</v>
      </c>
      <c r="H5" s="17">
        <f>IFERROR(VLOOKUP(F5,$S$2:$X$98,5,FALSE), -120)</f>
        <v>-120</v>
      </c>
      <c r="I5" s="23" t="s">
        <v>214</v>
      </c>
      <c r="J5" s="23" t="str">
        <f t="shared" si="1"/>
        <v>S. LaPorta</v>
      </c>
      <c r="K5" s="19">
        <v>4.4000000000000004</v>
      </c>
      <c r="L5" s="19">
        <f>IFERROR(VLOOKUP(J5, $S$2:$X$98, 5, FALSE),-20)</f>
        <v>54</v>
      </c>
      <c r="M5" s="24" t="s">
        <v>457</v>
      </c>
      <c r="N5" s="24" t="str">
        <f t="shared" si="5"/>
        <v>J. Hurts</v>
      </c>
      <c r="O5" s="25">
        <v>4</v>
      </c>
      <c r="P5" s="13" t="e">
        <f>VLOOKUP(N5, $S$2:$X$98, 5, FALSE)</f>
        <v>#N/A</v>
      </c>
      <c r="R5">
        <v>25</v>
      </c>
      <c r="S5" t="s">
        <v>375</v>
      </c>
      <c r="T5" t="s">
        <v>312</v>
      </c>
      <c r="U5">
        <v>166</v>
      </c>
      <c r="V5" s="14">
        <f t="shared" si="2"/>
        <v>-0.60526315789473983</v>
      </c>
      <c r="W5" s="14">
        <f t="shared" si="3"/>
        <v>42</v>
      </c>
      <c r="X5" s="14">
        <v>77.400000000000006</v>
      </c>
      <c r="Y5" s="14">
        <f>IF(T5="TE",VLOOKUP(S5,$J$2:$K$35,2,FALSE),IF(T5="RB",VLOOKUP(S5,$B$2:$C$66,2,FALSE),IF(T5="WR",VLOOKUP(S5,$F$2:$G$54,2,FALSE),IF(T5="QB",VLOOKUP(S5,$N$2:$O$29,2,FALSE)))))</f>
        <v>8.4</v>
      </c>
      <c r="AA5">
        <v>202</v>
      </c>
      <c r="AB5">
        <v>235</v>
      </c>
      <c r="AC5">
        <v>124</v>
      </c>
      <c r="AD5">
        <v>291</v>
      </c>
      <c r="AJ5" t="e">
        <f>RIGHT(#REF!,LEN(#REF!)-FIND(" ",#REF!))</f>
        <v>#REF!</v>
      </c>
      <c r="AK5" t="e">
        <f>LEFT(#REF!,1)</f>
        <v>#REF!</v>
      </c>
      <c r="AL5" t="e">
        <f t="shared" si="6"/>
        <v>#REF!</v>
      </c>
      <c r="AN5" t="e">
        <f>_xlfn.CONCAT(LEFT(#REF!,1),". ", RIGHT(#REF!,LEN(#REF!)-FIND(" ",#REF!)))</f>
        <v>#REF!</v>
      </c>
    </row>
    <row r="6" spans="1:40">
      <c r="A6" s="5" t="s">
        <v>4</v>
      </c>
      <c r="B6" s="5" t="str">
        <f t="shared" si="0"/>
        <v>A. Jeanty</v>
      </c>
      <c r="C6" s="21">
        <v>5.4</v>
      </c>
      <c r="D6" s="21">
        <f>IFERROR(VLOOKUP(B6, $S$2:$X$98, 5,FALSE),-125)</f>
        <v>-125</v>
      </c>
      <c r="E6" s="22" t="s">
        <v>125</v>
      </c>
      <c r="F6" s="22" t="str">
        <f t="shared" si="4"/>
        <v>M. Nabers</v>
      </c>
      <c r="G6" s="17">
        <v>5.5</v>
      </c>
      <c r="H6" s="17">
        <f>IFERROR(VLOOKUP(F6,$S$2:$X$98,5,FALSE), -120)</f>
        <v>-120</v>
      </c>
      <c r="I6" s="23" t="s">
        <v>216</v>
      </c>
      <c r="J6" s="23" t="str">
        <f t="shared" si="1"/>
        <v>T. Hockenson</v>
      </c>
      <c r="K6" s="19">
        <v>5.6</v>
      </c>
      <c r="L6" s="19">
        <f>IFERROR(VLOOKUP(J6, $S$2:$X$98, 5, FALSE),-20)</f>
        <v>52</v>
      </c>
      <c r="M6" s="24" t="s">
        <v>459</v>
      </c>
      <c r="N6" s="24" t="str">
        <f t="shared" si="5"/>
        <v>J. Burrow</v>
      </c>
      <c r="O6" s="25">
        <v>4.8</v>
      </c>
      <c r="P6" s="13" t="e">
        <f>VLOOKUP(N6, $S$2:$X$98, 5, FALSE)</f>
        <v>#N/A</v>
      </c>
      <c r="R6">
        <v>33</v>
      </c>
      <c r="S6" t="s">
        <v>279</v>
      </c>
      <c r="T6" t="s">
        <v>272</v>
      </c>
      <c r="U6">
        <v>327</v>
      </c>
      <c r="V6" s="14">
        <f t="shared" si="2"/>
        <v>134.48333333333332</v>
      </c>
      <c r="W6" s="14">
        <f t="shared" si="3"/>
        <v>36</v>
      </c>
      <c r="X6" s="14">
        <v>53.7</v>
      </c>
      <c r="Y6" s="14">
        <f>IF(T6="TE",VLOOKUP(S6,$J$2:$K$35,2,FALSE),IF(T6="RB",VLOOKUP(S6,$B$2:$C$66,2,FALSE),IF(T6="WR",VLOOKUP(S6,$F$2:$G$54,2,FALSE),IF(T6="QB",VLOOKUP(S6,$N$2:$O$29,2,FALSE)))))</f>
        <v>6</v>
      </c>
      <c r="AJ6" t="e">
        <f>RIGHT(#REF!,LEN(#REF!)-FIND(" ",#REF!))</f>
        <v>#REF!</v>
      </c>
      <c r="AK6" t="e">
        <f>LEFT(#REF!,1)</f>
        <v>#REF!</v>
      </c>
      <c r="AL6" t="e">
        <f t="shared" si="6"/>
        <v>#REF!</v>
      </c>
      <c r="AN6" t="e">
        <f>_xlfn.CONCAT(LEFT(#REF!,1),". ", RIGHT(#REF!,LEN(#REF!)-FIND(" ",#REF!)))</f>
        <v>#REF!</v>
      </c>
    </row>
    <row r="7" spans="1:40">
      <c r="A7" s="5" t="s">
        <v>5</v>
      </c>
      <c r="B7" s="5" t="str">
        <f t="shared" si="0"/>
        <v>C. McCaffrey</v>
      </c>
      <c r="C7" s="21">
        <v>5.6</v>
      </c>
      <c r="D7" s="21">
        <f>IFERROR(VLOOKUP(B7, $S$2:$X$98, 5,FALSE),-125)</f>
        <v>-125</v>
      </c>
      <c r="E7" s="22" t="s">
        <v>124</v>
      </c>
      <c r="F7" s="22" t="str">
        <f t="shared" si="4"/>
        <v>N. Collins</v>
      </c>
      <c r="G7" s="17">
        <v>6</v>
      </c>
      <c r="H7" s="17">
        <f>IFERROR(VLOOKUP(F7,$S$2:$X$98,5,FALSE), -120)</f>
        <v>-120</v>
      </c>
      <c r="I7" s="23" t="s">
        <v>217</v>
      </c>
      <c r="J7" s="23" t="str">
        <f t="shared" si="1"/>
        <v>T. Kelce</v>
      </c>
      <c r="K7" s="19">
        <v>6.6</v>
      </c>
      <c r="L7" s="19">
        <f>IFERROR(VLOOKUP(J7, $S$2:$X$98, 5, FALSE),-20)</f>
        <v>43</v>
      </c>
      <c r="M7" s="24" t="s">
        <v>460</v>
      </c>
      <c r="N7" s="24" t="str">
        <f t="shared" si="5"/>
        <v>P. Mahomes</v>
      </c>
      <c r="O7" s="25">
        <v>6</v>
      </c>
      <c r="P7" s="13">
        <f>VLOOKUP(N7, $S$2:$X$98, 5, FALSE)</f>
        <v>36</v>
      </c>
      <c r="R7">
        <v>34</v>
      </c>
      <c r="S7" t="s">
        <v>385</v>
      </c>
      <c r="T7" t="s">
        <v>312</v>
      </c>
      <c r="U7">
        <v>160</v>
      </c>
      <c r="V7" s="14">
        <f t="shared" ref="V7:V27" si="7">IF(T7="QB", U7-$AD$2, IF(T7="RB", U7-$AA$2, IF(T7="WR", U7-$AB$2, IF(T7="TE", U7-$AC$2, 0))))</f>
        <v>-6.6052631578947398</v>
      </c>
      <c r="W7" s="14">
        <f t="shared" ref="W7:W27" si="8">IF(T7="QB", U7-$AD$5, IF(T7="RB", U7-$AA$5, IF(T7="WR", U7-$AB$5, IF(T7="TE", U7-$AC$5, 0))))</f>
        <v>36</v>
      </c>
      <c r="X7" s="14">
        <v>91.4</v>
      </c>
      <c r="Y7" s="14">
        <f>IF(T7="TE",VLOOKUP(S7,$J$2:$K$35,2,FALSE),IF(T7="RB",VLOOKUP(S7,$B$2:$C$66,2,FALSE),IF(T7="WR",VLOOKUP(S7,$F$2:$G$54,2,FALSE),IF(T7="QB",VLOOKUP(S7,$N$2:$O$29,2,FALSE)))))</f>
        <v>7.2</v>
      </c>
      <c r="Z7" t="s">
        <v>501</v>
      </c>
      <c r="AJ7" t="e">
        <f>RIGHT(#REF!,LEN(#REF!)-FIND(" ",#REF!))</f>
        <v>#REF!</v>
      </c>
      <c r="AK7" t="e">
        <f>LEFT(#REF!,1)</f>
        <v>#REF!</v>
      </c>
      <c r="AL7" t="e">
        <f t="shared" si="6"/>
        <v>#REF!</v>
      </c>
      <c r="AN7" t="e">
        <f>_xlfn.CONCAT(LEFT(#REF!,1),". ", RIGHT(#REF!,LEN(#REF!)-FIND(" ",#REF!)))</f>
        <v>#REF!</v>
      </c>
    </row>
    <row r="8" spans="1:40">
      <c r="A8" s="5" t="s">
        <v>6</v>
      </c>
      <c r="B8" s="5" t="str">
        <f t="shared" si="0"/>
        <v>D. Achane</v>
      </c>
      <c r="C8" s="21">
        <v>6.6</v>
      </c>
      <c r="D8" s="21">
        <f>IFERROR(VLOOKUP(B8, $S$2:$X$98, 5,FALSE),-125)</f>
        <v>-125</v>
      </c>
      <c r="E8" s="22" t="s">
        <v>127</v>
      </c>
      <c r="F8" s="22" t="str">
        <f t="shared" si="4"/>
        <v>A. St. Brown</v>
      </c>
      <c r="G8" s="17">
        <v>6.5</v>
      </c>
      <c r="H8" s="17">
        <f>IFERROR(VLOOKUP(F8,$S$2:$X$98,5,FALSE), -120)</f>
        <v>-120</v>
      </c>
      <c r="I8" s="23" t="s">
        <v>219</v>
      </c>
      <c r="J8" s="23" t="str">
        <f t="shared" si="1"/>
        <v>D. Njoku</v>
      </c>
      <c r="K8" s="19">
        <v>7.2</v>
      </c>
      <c r="L8" s="19">
        <f>IFERROR(VLOOKUP(J8, $S$2:$X$98, 5, FALSE),-20)</f>
        <v>36</v>
      </c>
      <c r="M8" s="24" t="s">
        <v>461</v>
      </c>
      <c r="N8" s="24" t="str">
        <f t="shared" si="5"/>
        <v>B. Mayfield</v>
      </c>
      <c r="O8" s="25">
        <v>7.6</v>
      </c>
      <c r="P8" s="13">
        <f>VLOOKUP(N8, $S$2:$X$98, 5, FALSE)</f>
        <v>21</v>
      </c>
      <c r="R8">
        <v>36</v>
      </c>
      <c r="S8" t="s">
        <v>389</v>
      </c>
      <c r="T8" t="s">
        <v>312</v>
      </c>
      <c r="U8">
        <v>154</v>
      </c>
      <c r="V8" s="14">
        <f t="shared" si="7"/>
        <v>-12.60526315789474</v>
      </c>
      <c r="W8" s="14">
        <f t="shared" si="8"/>
        <v>30</v>
      </c>
      <c r="X8" s="14">
        <v>83.8</v>
      </c>
      <c r="Y8" s="14">
        <f>IF(T8="TE",VLOOKUP(S8,$J$2:$K$35,2,FALSE),IF(T8="RB",VLOOKUP(S8,$B$2:$C$66,2,FALSE),IF(T8="WR",VLOOKUP(S8,$F$2:$G$54,2,FALSE),IF(T8="QB",VLOOKUP(S8,$N$2:$O$29,2,FALSE)))))</f>
        <v>8.4</v>
      </c>
      <c r="Z8" t="s">
        <v>503</v>
      </c>
      <c r="AJ8" t="e">
        <f>RIGHT(#REF!,LEN(#REF!)-FIND(" ",#REF!))</f>
        <v>#REF!</v>
      </c>
      <c r="AK8" t="e">
        <f>LEFT(#REF!,1)</f>
        <v>#REF!</v>
      </c>
      <c r="AL8" t="e">
        <f t="shared" si="6"/>
        <v>#REF!</v>
      </c>
      <c r="AN8" t="e">
        <f>_xlfn.CONCAT(LEFT(#REF!,1),". ", RIGHT(#REF!,LEN(#REF!)-FIND(" ",#REF!)))</f>
        <v>#REF!</v>
      </c>
    </row>
    <row r="9" spans="1:40">
      <c r="A9" s="5" t="s">
        <v>10</v>
      </c>
      <c r="B9" s="5" t="str">
        <f t="shared" si="0"/>
        <v>J. Jacobs</v>
      </c>
      <c r="C9" s="21">
        <v>9</v>
      </c>
      <c r="D9" s="21">
        <f>IFERROR(VLOOKUP(B9, $S$2:$X$98, 5,FALSE),-125)</f>
        <v>-125</v>
      </c>
      <c r="E9" s="22" t="s">
        <v>523</v>
      </c>
      <c r="F9" s="22" t="str">
        <f t="shared" si="4"/>
        <v>B. Thomas</v>
      </c>
      <c r="G9" s="17">
        <v>7.5</v>
      </c>
      <c r="H9" s="17">
        <f>IFERROR(VLOOKUP(F9,$S$2:$X$98,5,FALSE), -120)</f>
        <v>-120</v>
      </c>
      <c r="I9" s="23" t="s">
        <v>220</v>
      </c>
      <c r="J9" s="23" t="str">
        <f t="shared" si="1"/>
        <v>E. Engram</v>
      </c>
      <c r="K9" s="19">
        <v>8.4</v>
      </c>
      <c r="L9" s="19">
        <f>IFERROR(VLOOKUP(J9, $S$2:$X$98, 5, FALSE),-20)</f>
        <v>30</v>
      </c>
      <c r="M9" s="24" t="s">
        <v>462</v>
      </c>
      <c r="N9" s="24" t="str">
        <f t="shared" si="5"/>
        <v>B. Nix</v>
      </c>
      <c r="O9" s="25">
        <v>7.8</v>
      </c>
      <c r="P9" s="13">
        <f>VLOOKUP(N9, $S$2:$X$98, 5, FALSE)</f>
        <v>19</v>
      </c>
      <c r="R9">
        <v>37</v>
      </c>
      <c r="S9" t="s">
        <v>390</v>
      </c>
      <c r="T9" t="s">
        <v>312</v>
      </c>
      <c r="U9">
        <v>151</v>
      </c>
      <c r="V9" s="14">
        <f t="shared" si="7"/>
        <v>-15.60526315789474</v>
      </c>
      <c r="W9" s="14">
        <f t="shared" si="8"/>
        <v>27</v>
      </c>
      <c r="X9" s="14">
        <v>113.7</v>
      </c>
      <c r="Y9" s="14">
        <f>IF(T9="TE",VLOOKUP(S9,$J$2:$K$35,2,FALSE),IF(T9="RB",VLOOKUP(S9,$B$2:$C$66,2,FALSE),IF(T9="WR",VLOOKUP(S9,$F$2:$G$54,2,FALSE),IF(T9="QB",VLOOKUP(S9,$N$2:$O$29,2,FALSE)))))</f>
        <v>9.8000000000000007</v>
      </c>
      <c r="Z9" t="s">
        <v>505</v>
      </c>
      <c r="AJ9" t="e">
        <f>RIGHT(#REF!,LEN(#REF!)-FIND(" ",#REF!))</f>
        <v>#REF!</v>
      </c>
      <c r="AK9" t="e">
        <f>LEFT(#REF!,1)</f>
        <v>#REF!</v>
      </c>
      <c r="AL9" t="e">
        <f t="shared" si="6"/>
        <v>#REF!</v>
      </c>
      <c r="AN9" t="e">
        <f>_xlfn.CONCAT(LEFT(#REF!,1),". ", RIGHT(#REF!,LEN(#REF!)-FIND(" ",#REF!)))</f>
        <v>#REF!</v>
      </c>
    </row>
    <row r="10" spans="1:40">
      <c r="A10" s="5" t="s">
        <v>8</v>
      </c>
      <c r="B10" s="5" t="str">
        <f t="shared" si="0"/>
        <v>B. Irving</v>
      </c>
      <c r="C10" s="21">
        <v>9.1999999999999993</v>
      </c>
      <c r="D10" s="21">
        <f>IFERROR(VLOOKUP(B10, $S$2:$X$98, 5,FALSE),-125)</f>
        <v>-125</v>
      </c>
      <c r="E10" s="22" t="s">
        <v>129</v>
      </c>
      <c r="F10" s="22" t="str">
        <f t="shared" si="4"/>
        <v>D. London</v>
      </c>
      <c r="G10" s="17">
        <v>9.6666666666666661</v>
      </c>
      <c r="H10" s="17">
        <f>IFERROR(VLOOKUP(F10,$S$2:$X$98,5,FALSE), -120)</f>
        <v>-120</v>
      </c>
      <c r="I10" s="23" t="s">
        <v>215</v>
      </c>
      <c r="J10" s="23" t="str">
        <f t="shared" si="1"/>
        <v>M. Andrews</v>
      </c>
      <c r="K10" s="19">
        <v>8.4</v>
      </c>
      <c r="L10" s="19">
        <f>IFERROR(VLOOKUP(J10, $S$2:$X$98, 5, FALSE),-20)</f>
        <v>42</v>
      </c>
      <c r="M10" s="24" t="s">
        <v>463</v>
      </c>
      <c r="N10" s="24" t="str">
        <f t="shared" si="5"/>
        <v>K. Murray</v>
      </c>
      <c r="O10" s="25">
        <v>10.199999999999999</v>
      </c>
      <c r="P10" s="13">
        <f>VLOOKUP(N10, $S$2:$X$98, 5, FALSE)</f>
        <v>23</v>
      </c>
      <c r="R10">
        <v>40</v>
      </c>
      <c r="S10" s="12" t="s">
        <v>391</v>
      </c>
      <c r="T10" s="12" t="s">
        <v>312</v>
      </c>
      <c r="U10" s="12">
        <v>148</v>
      </c>
      <c r="V10" s="14">
        <f t="shared" si="7"/>
        <v>-18.60526315789474</v>
      </c>
      <c r="W10" s="14">
        <f t="shared" si="8"/>
        <v>24</v>
      </c>
      <c r="X10" s="14">
        <v>62</v>
      </c>
      <c r="Y10" s="14">
        <f>IF(T10="TE",VLOOKUP(S10,$J$2:$K$35,2,FALSE),IF(T10="RB",VLOOKUP(S10,$B$2:$C$66,2,FALSE),IF(T10="WR",VLOOKUP(S10,$F$2:$G$54,2,FALSE),IF(T10="QB",VLOOKUP(S10,$N$2:$O$29,2,FALSE)))))</f>
        <v>14.2</v>
      </c>
      <c r="Z10" t="s">
        <v>513</v>
      </c>
      <c r="AJ10" t="e">
        <f>RIGHT(#REF!,LEN(#REF!)-FIND(" ",#REF!))</f>
        <v>#REF!</v>
      </c>
      <c r="AK10" t="e">
        <f>LEFT(#REF!,1)</f>
        <v>#REF!</v>
      </c>
      <c r="AL10" t="e">
        <f t="shared" si="6"/>
        <v>#REF!</v>
      </c>
      <c r="AN10" t="e">
        <f>_xlfn.CONCAT(LEFT(#REF!,1),". ", RIGHT(#REF!,LEN(#REF!)-FIND(" ",#REF!)))</f>
        <v>#REF!</v>
      </c>
    </row>
    <row r="11" spans="1:40">
      <c r="A11" s="5" t="s">
        <v>9</v>
      </c>
      <c r="B11" s="5" t="str">
        <f t="shared" si="0"/>
        <v>J. Taylor</v>
      </c>
      <c r="C11" s="21">
        <v>9.6</v>
      </c>
      <c r="D11" s="21">
        <f>IFERROR(VLOOKUP(B11, $S$2:$X$98, 5,FALSE),-125)</f>
        <v>-125</v>
      </c>
      <c r="E11" s="22" t="s">
        <v>128</v>
      </c>
      <c r="F11" s="22" t="str">
        <f t="shared" si="4"/>
        <v>A. Brown</v>
      </c>
      <c r="G11" s="17">
        <v>9.6666666666666661</v>
      </c>
      <c r="H11" s="17">
        <f>IFERROR(VLOOKUP(F11,$S$2:$X$98,5,FALSE), -120)</f>
        <v>-120</v>
      </c>
      <c r="I11" s="23" t="s">
        <v>218</v>
      </c>
      <c r="J11" s="23" t="str">
        <f t="shared" si="1"/>
        <v>T. Kraft</v>
      </c>
      <c r="K11" s="19">
        <v>9.8000000000000007</v>
      </c>
      <c r="L11" s="19">
        <f>IFERROR(VLOOKUP(J11, $S$2:$X$98, 5, FALSE),-20)</f>
        <v>27</v>
      </c>
      <c r="M11" s="24" t="s">
        <v>464</v>
      </c>
      <c r="N11" s="24" t="str">
        <f t="shared" si="5"/>
        <v>B. Purdy</v>
      </c>
      <c r="O11" s="25">
        <v>10.4</v>
      </c>
      <c r="P11" s="13">
        <f>VLOOKUP(N11, $S$2:$X$98, 5, FALSE)</f>
        <v>21</v>
      </c>
      <c r="R11">
        <v>41</v>
      </c>
      <c r="S11" t="s">
        <v>280</v>
      </c>
      <c r="T11" t="s">
        <v>272</v>
      </c>
      <c r="U11">
        <v>314</v>
      </c>
      <c r="V11" s="14">
        <f t="shared" si="7"/>
        <v>121.48333333333332</v>
      </c>
      <c r="W11" s="14">
        <f t="shared" si="8"/>
        <v>23</v>
      </c>
      <c r="X11" s="14">
        <v>95.8</v>
      </c>
      <c r="Y11" s="14">
        <f>IF(T11="TE",VLOOKUP(S11,$J$2:$K$35,2,FALSE),IF(T11="RB",VLOOKUP(S11,$B$2:$C$66,2,FALSE),IF(T11="WR",VLOOKUP(S11,$F$2:$G$54,2,FALSE),IF(T11="QB",VLOOKUP(S11,$N$2:$O$29,2,FALSE)))))</f>
        <v>10.199999999999999</v>
      </c>
      <c r="Z11" t="s">
        <v>515</v>
      </c>
      <c r="AD11" t="s">
        <v>500</v>
      </c>
      <c r="AJ11" t="e">
        <f>RIGHT(#REF!,LEN(#REF!)-FIND(" ",#REF!))</f>
        <v>#REF!</v>
      </c>
      <c r="AK11" t="e">
        <f>LEFT(#REF!,1)</f>
        <v>#REF!</v>
      </c>
      <c r="AL11" t="e">
        <f t="shared" si="6"/>
        <v>#REF!</v>
      </c>
      <c r="AN11" t="e">
        <f>_xlfn.CONCAT(LEFT(#REF!,1),". ", RIGHT(#REF!,LEN(#REF!)-FIND(" ",#REF!)))</f>
        <v>#REF!</v>
      </c>
    </row>
    <row r="12" spans="1:40">
      <c r="A12" s="5" t="s">
        <v>11</v>
      </c>
      <c r="B12" s="5" t="str">
        <f t="shared" si="0"/>
        <v>K. Williams</v>
      </c>
      <c r="C12" s="21">
        <v>11.2</v>
      </c>
      <c r="D12" s="21">
        <f>IFERROR(VLOOKUP(B12, $S$2:$X$98, 5,FALSE),-125)</f>
        <v>-125</v>
      </c>
      <c r="E12" s="22" t="s">
        <v>130</v>
      </c>
      <c r="F12" s="22" t="str">
        <f t="shared" si="4"/>
        <v>L. McConkey</v>
      </c>
      <c r="G12" s="17">
        <v>11.333333333333334</v>
      </c>
      <c r="H12" s="17">
        <f>IFERROR(VLOOKUP(F12,$S$2:$X$98,5,FALSE), -120)</f>
        <v>-120</v>
      </c>
      <c r="I12" s="23" t="s">
        <v>221</v>
      </c>
      <c r="J12" s="23" t="str">
        <f t="shared" si="1"/>
        <v>T. Warren</v>
      </c>
      <c r="K12" s="19">
        <v>11</v>
      </c>
      <c r="L12" s="19">
        <f>IFERROR(VLOOKUP(J12, $S$2:$X$98, 5, FALSE),-20)</f>
        <v>21</v>
      </c>
      <c r="M12" s="24" t="s">
        <v>471</v>
      </c>
      <c r="N12" s="24" t="str">
        <f t="shared" si="5"/>
        <v>D. Prescott</v>
      </c>
      <c r="O12" s="25">
        <v>12.6</v>
      </c>
      <c r="P12" s="13">
        <f>VLOOKUP(N12, $S$2:$X$98, 5, FALSE)</f>
        <v>-1</v>
      </c>
      <c r="R12">
        <v>45</v>
      </c>
      <c r="S12" t="s">
        <v>282</v>
      </c>
      <c r="T12" t="s">
        <v>272</v>
      </c>
      <c r="U12">
        <v>312</v>
      </c>
      <c r="V12" s="14">
        <f t="shared" si="7"/>
        <v>119.48333333333332</v>
      </c>
      <c r="W12" s="14">
        <f t="shared" si="8"/>
        <v>21</v>
      </c>
      <c r="X12" s="14">
        <v>67.8</v>
      </c>
      <c r="Y12" s="14">
        <f>IF(T12="TE",VLOOKUP(S12,$J$2:$K$35,2,FALSE),IF(T12="RB",VLOOKUP(S12,$B$2:$C$66,2,FALSE),IF(T12="WR",VLOOKUP(S12,$F$2:$G$54,2,FALSE),IF(T12="QB",VLOOKUP(S12,$N$2:$O$29,2,FALSE)))))</f>
        <v>7.6</v>
      </c>
      <c r="AB12" t="s">
        <v>501</v>
      </c>
      <c r="AC12">
        <v>1</v>
      </c>
      <c r="AD12" s="16" t="s">
        <v>1</v>
      </c>
      <c r="AE12" s="15"/>
      <c r="AF12" s="15"/>
      <c r="AG12" s="15"/>
      <c r="AJ12" t="e">
        <f>RIGHT(#REF!,LEN(#REF!)-FIND(" ",#REF!))</f>
        <v>#REF!</v>
      </c>
      <c r="AK12" t="e">
        <f>LEFT(#REF!,1)</f>
        <v>#REF!</v>
      </c>
      <c r="AL12" t="e">
        <f t="shared" si="6"/>
        <v>#REF!</v>
      </c>
      <c r="AN12" t="e">
        <f>_xlfn.CONCAT(LEFT(#REF!,1),". ", RIGHT(#REF!,LEN(#REF!)-FIND(" ",#REF!)))</f>
        <v>#REF!</v>
      </c>
    </row>
    <row r="13" spans="1:40">
      <c r="A13" s="5" t="s">
        <v>13</v>
      </c>
      <c r="B13" s="5" t="str">
        <f t="shared" si="0"/>
        <v>C. Brown</v>
      </c>
      <c r="C13" s="21">
        <v>12.4</v>
      </c>
      <c r="D13" s="21">
        <f>IFERROR(VLOOKUP(B13, $S$2:$X$98, 5,FALSE),-125)</f>
        <v>-125</v>
      </c>
      <c r="E13" s="22" t="s">
        <v>131</v>
      </c>
      <c r="F13" s="22" t="str">
        <f t="shared" si="4"/>
        <v>T. Higgins</v>
      </c>
      <c r="G13" s="17">
        <v>12.666666666666666</v>
      </c>
      <c r="H13" s="17">
        <f>IFERROR(VLOOKUP(F13,$S$2:$X$98,5,FALSE), -120)</f>
        <v>-120</v>
      </c>
      <c r="I13" s="23" t="s">
        <v>222</v>
      </c>
      <c r="J13" s="23" t="str">
        <f t="shared" si="1"/>
        <v>D. Kincaid</v>
      </c>
      <c r="K13" s="19">
        <v>12.6</v>
      </c>
      <c r="L13" s="19">
        <f>IFERROR(VLOOKUP(J13, $S$2:$X$98, 5, FALSE),-20)</f>
        <v>18</v>
      </c>
      <c r="M13" s="24" t="s">
        <v>472</v>
      </c>
      <c r="N13" s="24" t="str">
        <f t="shared" si="5"/>
        <v>J. Fields</v>
      </c>
      <c r="O13" s="25">
        <v>13.2</v>
      </c>
      <c r="P13" s="13">
        <f>VLOOKUP(N13, $S$2:$X$98, 5, FALSE)</f>
        <v>-3</v>
      </c>
      <c r="R13">
        <v>46</v>
      </c>
      <c r="S13" t="s">
        <v>281</v>
      </c>
      <c r="T13" t="s">
        <v>272</v>
      </c>
      <c r="U13">
        <v>312</v>
      </c>
      <c r="V13" s="14">
        <f t="shared" si="7"/>
        <v>119.48333333333332</v>
      </c>
      <c r="W13" s="14">
        <f t="shared" si="8"/>
        <v>21</v>
      </c>
      <c r="X13" s="14">
        <v>108</v>
      </c>
      <c r="Y13" s="14">
        <f>IF(T13="TE",VLOOKUP(S13,$J$2:$K$35,2,FALSE),IF(T13="RB",VLOOKUP(S13,$B$2:$C$66,2,FALSE),IF(T13="WR",VLOOKUP(S13,$F$2:$G$54,2,FALSE),IF(T13="QB",VLOOKUP(S13,$N$2:$O$29,2,FALSE)))))</f>
        <v>10.4</v>
      </c>
      <c r="AB13" t="s">
        <v>502</v>
      </c>
      <c r="AC13">
        <v>24</v>
      </c>
      <c r="AD13" s="16" t="s">
        <v>211</v>
      </c>
      <c r="AE13" s="15" t="s">
        <v>213</v>
      </c>
      <c r="AF13" s="15" t="s">
        <v>212</v>
      </c>
      <c r="AG13" s="15" t="s">
        <v>516</v>
      </c>
      <c r="AJ13" t="e">
        <f>RIGHT(#REF!,LEN(#REF!)-FIND(" ",#REF!))</f>
        <v>#REF!</v>
      </c>
      <c r="AK13" t="e">
        <f>LEFT(#REF!,1)</f>
        <v>#REF!</v>
      </c>
      <c r="AL13" t="e">
        <f t="shared" si="6"/>
        <v>#REF!</v>
      </c>
      <c r="AN13" t="e">
        <f>_xlfn.CONCAT(LEFT(#REF!,1),". ", RIGHT(#REF!,LEN(#REF!)-FIND(" ",#REF!)))</f>
        <v>#REF!</v>
      </c>
    </row>
    <row r="14" spans="1:40">
      <c r="A14" s="5" t="s">
        <v>12</v>
      </c>
      <c r="B14" s="5" t="str">
        <f t="shared" si="0"/>
        <v>J. Cook</v>
      </c>
      <c r="C14" s="21">
        <v>12.6</v>
      </c>
      <c r="D14" s="21">
        <f>IFERROR(VLOOKUP(B14, $S$2:$X$98, 5,FALSE),-125)</f>
        <v>-125</v>
      </c>
      <c r="E14" s="22" t="s">
        <v>135</v>
      </c>
      <c r="F14" s="22" t="str">
        <f t="shared" si="4"/>
        <v>J. Smith-Njigba</v>
      </c>
      <c r="G14" s="17">
        <v>14.5</v>
      </c>
      <c r="H14" s="17">
        <f>IFERROR(VLOOKUP(F14,$S$2:$X$98,5,FALSE), -120)</f>
        <v>-120</v>
      </c>
      <c r="I14" s="23" t="s">
        <v>225</v>
      </c>
      <c r="J14" s="23" t="str">
        <f t="shared" si="1"/>
        <v>J. Ferguson</v>
      </c>
      <c r="K14" s="19">
        <v>14</v>
      </c>
      <c r="L14" s="19">
        <f>IFERROR(VLOOKUP(J14, $S$2:$X$98, 5, FALSE),-20)</f>
        <v>21</v>
      </c>
      <c r="M14" s="24" t="s">
        <v>469</v>
      </c>
      <c r="N14" s="24" t="str">
        <f t="shared" si="5"/>
        <v>C. Williams</v>
      </c>
      <c r="O14" s="25">
        <v>14</v>
      </c>
      <c r="P14" s="13">
        <f>VLOOKUP(N14, $S$2:$X$98, 5, FALSE)</f>
        <v>0</v>
      </c>
      <c r="R14">
        <v>43</v>
      </c>
      <c r="S14" s="12" t="s">
        <v>395</v>
      </c>
      <c r="T14" s="12" t="s">
        <v>312</v>
      </c>
      <c r="U14" s="12">
        <v>145</v>
      </c>
      <c r="V14" s="14">
        <f t="shared" si="7"/>
        <v>-21.60526315789474</v>
      </c>
      <c r="W14" s="14">
        <f t="shared" si="8"/>
        <v>21</v>
      </c>
      <c r="X14" s="14">
        <v>57</v>
      </c>
      <c r="Y14" s="14">
        <f>IF(T14="TE",VLOOKUP(S14,$J$2:$K$35,2,FALSE),IF(T14="RB",VLOOKUP(S14,$B$2:$C$66,2,FALSE),IF(T14="WR",VLOOKUP(S14,$F$2:$G$54,2,FALSE),IF(T14="QB",VLOOKUP(S14,$N$2:$O$29,2,FALSE)))))</f>
        <v>11</v>
      </c>
      <c r="AB14" t="s">
        <v>503</v>
      </c>
      <c r="AC14">
        <v>25</v>
      </c>
      <c r="AD14" s="16" t="s">
        <v>458</v>
      </c>
      <c r="AE14" s="15" t="s">
        <v>517</v>
      </c>
      <c r="AF14" s="15" t="s">
        <v>516</v>
      </c>
      <c r="AG14" s="15"/>
      <c r="AJ14" t="e">
        <f>RIGHT(#REF!,LEN(#REF!)-FIND(" ",#REF!))</f>
        <v>#REF!</v>
      </c>
      <c r="AK14" t="e">
        <f>LEFT(#REF!,1)</f>
        <v>#REF!</v>
      </c>
      <c r="AL14" t="e">
        <f t="shared" si="6"/>
        <v>#REF!</v>
      </c>
      <c r="AN14" t="e">
        <f>_xlfn.CONCAT(LEFT(#REF!,1),". ", RIGHT(#REF!,LEN(#REF!)-FIND(" ",#REF!)))</f>
        <v>#REF!</v>
      </c>
    </row>
    <row r="15" spans="1:40">
      <c r="A15" s="5" t="s">
        <v>267</v>
      </c>
      <c r="B15" s="5" t="str">
        <f t="shared" si="0"/>
        <v>K. Walker</v>
      </c>
      <c r="C15" s="21">
        <v>13</v>
      </c>
      <c r="D15" s="21">
        <f>IFERROR(VLOOKUP(B15, $S$2:$X$98, 5,FALSE),-125)</f>
        <v>-125</v>
      </c>
      <c r="E15" s="22" t="s">
        <v>133</v>
      </c>
      <c r="F15" s="22" t="str">
        <f t="shared" si="4"/>
        <v>T. Hill</v>
      </c>
      <c r="G15" s="17">
        <v>14.833333333333334</v>
      </c>
      <c r="H15" s="17">
        <f>IFERROR(VLOOKUP(F15,$S$2:$X$98,5,FALSE), -120)</f>
        <v>-120</v>
      </c>
      <c r="I15" s="23" t="s">
        <v>224</v>
      </c>
      <c r="J15" s="23" t="str">
        <f t="shared" si="1"/>
        <v>C. Loveland</v>
      </c>
      <c r="K15" s="19">
        <v>14.2</v>
      </c>
      <c r="L15" s="19">
        <f>IFERROR(VLOOKUP(J15, $S$2:$X$98, 5, FALSE),-20)</f>
        <v>24</v>
      </c>
      <c r="M15" s="24" t="s">
        <v>467</v>
      </c>
      <c r="N15" s="24" t="str">
        <f t="shared" si="5"/>
        <v>D. Maye</v>
      </c>
      <c r="O15" s="25">
        <v>14.6</v>
      </c>
      <c r="P15" s="13">
        <f>VLOOKUP(N15, $S$2:$X$98, 5, FALSE)</f>
        <v>11</v>
      </c>
      <c r="R15">
        <v>44</v>
      </c>
      <c r="S15" s="12" t="s">
        <v>396</v>
      </c>
      <c r="T15" s="12" t="s">
        <v>312</v>
      </c>
      <c r="U15" s="12">
        <v>145</v>
      </c>
      <c r="V15" s="14">
        <f t="shared" si="7"/>
        <v>-21.60526315789474</v>
      </c>
      <c r="W15" s="14">
        <f t="shared" si="8"/>
        <v>21</v>
      </c>
      <c r="X15" s="14">
        <v>63</v>
      </c>
      <c r="Y15" s="14">
        <f>IF(T15="TE",VLOOKUP(S15,$J$2:$K$35,2,FALSE),IF(T15="RB",VLOOKUP(S15,$B$2:$C$66,2,FALSE),IF(T15="WR",VLOOKUP(S15,$F$2:$G$54,2,FALSE),IF(T15="QB",VLOOKUP(S15,$N$2:$O$29,2,FALSE)))))</f>
        <v>14</v>
      </c>
      <c r="AB15" t="s">
        <v>504</v>
      </c>
      <c r="AC15">
        <f>25+23</f>
        <v>48</v>
      </c>
      <c r="AJ15" t="e">
        <f>RIGHT(#REF!,LEN(#REF!)-FIND(" ",#REF!))</f>
        <v>#REF!</v>
      </c>
      <c r="AK15" t="e">
        <f>LEFT(#REF!,1)</f>
        <v>#REF!</v>
      </c>
      <c r="AL15" t="e">
        <f t="shared" si="6"/>
        <v>#REF!</v>
      </c>
      <c r="AN15" t="e">
        <f>_xlfn.CONCAT(LEFT(#REF!,1),". ", RIGHT(#REF!,LEN(#REF!)-FIND(" ",#REF!)))</f>
        <v>#REF!</v>
      </c>
    </row>
    <row r="16" spans="1:40">
      <c r="A16" s="5" t="s">
        <v>16</v>
      </c>
      <c r="B16" s="5" t="str">
        <f t="shared" si="0"/>
        <v>B. Hall</v>
      </c>
      <c r="C16" s="21">
        <v>15</v>
      </c>
      <c r="D16" s="21">
        <f>IFERROR(VLOOKUP(B16, $S$2:$X$98, 5,FALSE),-125)</f>
        <v>-125</v>
      </c>
      <c r="E16" s="22" t="s">
        <v>134</v>
      </c>
      <c r="F16" s="22" t="str">
        <f t="shared" si="4"/>
        <v>D. Adams</v>
      </c>
      <c r="G16" s="17">
        <v>15.333333333333334</v>
      </c>
      <c r="H16" s="17">
        <f>IFERROR(VLOOKUP(F16,$S$2:$X$98,5,FALSE), -120)</f>
        <v>-120</v>
      </c>
      <c r="I16" s="23" t="s">
        <v>223</v>
      </c>
      <c r="J16" s="23" t="str">
        <f t="shared" si="1"/>
        <v>D. Goedert</v>
      </c>
      <c r="K16" s="19">
        <v>14.4</v>
      </c>
      <c r="L16" s="19">
        <f>IFERROR(VLOOKUP(J16, $S$2:$X$98, 5, FALSE),-20)</f>
        <v>19</v>
      </c>
      <c r="M16" s="24" t="s">
        <v>470</v>
      </c>
      <c r="N16" s="24" t="str">
        <f t="shared" si="5"/>
        <v>J. Herbert</v>
      </c>
      <c r="O16" s="25">
        <v>14.8</v>
      </c>
      <c r="P16" s="13">
        <f>VLOOKUP(N16, $S$2:$X$98, 5, FALSE)</f>
        <v>-4</v>
      </c>
      <c r="R16">
        <v>50</v>
      </c>
      <c r="S16" t="s">
        <v>284</v>
      </c>
      <c r="T16" t="s">
        <v>272</v>
      </c>
      <c r="U16">
        <v>310</v>
      </c>
      <c r="V16" s="14">
        <f t="shared" si="7"/>
        <v>117.48333333333332</v>
      </c>
      <c r="W16" s="14">
        <f t="shared" si="8"/>
        <v>19</v>
      </c>
      <c r="X16" s="14">
        <v>73.599999999999994</v>
      </c>
      <c r="Y16" s="14">
        <f>IF(T16="TE",VLOOKUP(S16,$J$2:$K$35,2,FALSE),IF(T16="RB",VLOOKUP(S16,$B$2:$C$66,2,FALSE),IF(T16="WR",VLOOKUP(S16,$F$2:$G$54,2,FALSE),IF(T16="QB",VLOOKUP(S16,$N$2:$O$29,2,FALSE)))))</f>
        <v>7.8</v>
      </c>
      <c r="AB16" t="s">
        <v>505</v>
      </c>
      <c r="AC16">
        <v>49</v>
      </c>
      <c r="AJ16" t="e">
        <f>RIGHT(#REF!,LEN(#REF!)-FIND(" ",#REF!))</f>
        <v>#REF!</v>
      </c>
      <c r="AK16" t="e">
        <f>LEFT(#REF!,1)</f>
        <v>#REF!</v>
      </c>
      <c r="AL16" t="e">
        <f t="shared" si="6"/>
        <v>#REF!</v>
      </c>
      <c r="AN16" t="e">
        <f>_xlfn.CONCAT(LEFT(#REF!,1),". ", RIGHT(#REF!,LEN(#REF!)-FIND(" ",#REF!)))</f>
        <v>#REF!</v>
      </c>
    </row>
    <row r="17" spans="1:40">
      <c r="A17" s="5" t="s">
        <v>19</v>
      </c>
      <c r="B17" s="5" t="str">
        <f t="shared" si="0"/>
        <v>C. Hubbard</v>
      </c>
      <c r="C17" s="21">
        <v>18</v>
      </c>
      <c r="D17" s="21">
        <f>IFERROR(VLOOKUP(B17, $S$2:$X$98, 5,FALSE),-125)</f>
        <v>-125</v>
      </c>
      <c r="E17" s="22" t="s">
        <v>132</v>
      </c>
      <c r="F17" s="22" t="str">
        <f t="shared" si="4"/>
        <v>M. Evans</v>
      </c>
      <c r="G17" s="17">
        <v>17.333333333333332</v>
      </c>
      <c r="H17" s="17">
        <f>IFERROR(VLOOKUP(F17,$S$2:$X$98,5,FALSE), -120)</f>
        <v>-120</v>
      </c>
      <c r="I17" s="23" t="s">
        <v>226</v>
      </c>
      <c r="J17" s="23" t="str">
        <f t="shared" si="1"/>
        <v>J. Smith</v>
      </c>
      <c r="K17" s="19">
        <v>17.8</v>
      </c>
      <c r="L17" s="19">
        <f>IFERROR(VLOOKUP(J17, $S$2:$X$98, 5, FALSE),-20)</f>
        <v>3</v>
      </c>
      <c r="M17" s="24" t="s">
        <v>466</v>
      </c>
      <c r="N17" s="24" t="str">
        <f t="shared" si="5"/>
        <v>J. Love</v>
      </c>
      <c r="O17" s="25">
        <v>15.4</v>
      </c>
      <c r="P17" s="13">
        <f>VLOOKUP(N17, $S$2:$X$98, 5, FALSE)</f>
        <v>-14</v>
      </c>
      <c r="R17">
        <v>49</v>
      </c>
      <c r="S17" s="12" t="s">
        <v>400</v>
      </c>
      <c r="T17" s="12" t="s">
        <v>312</v>
      </c>
      <c r="U17" s="12">
        <v>143</v>
      </c>
      <c r="V17" s="14">
        <f t="shared" si="7"/>
        <v>-23.60526315789474</v>
      </c>
      <c r="W17" s="14">
        <f t="shared" si="8"/>
        <v>19</v>
      </c>
      <c r="X17" s="14">
        <v>58</v>
      </c>
      <c r="Y17" s="14">
        <f>IF(T17="TE",VLOOKUP(S17,$J$2:$K$35,2,FALSE),IF(T17="RB",VLOOKUP(S17,$B$2:$C$66,2,FALSE),IF(T17="WR",VLOOKUP(S17,$F$2:$G$54,2,FALSE),IF(T17="QB",VLOOKUP(S17,$N$2:$O$29,2,FALSE)))))</f>
        <v>14.4</v>
      </c>
      <c r="AB17" t="s">
        <v>507</v>
      </c>
      <c r="AC17">
        <v>73</v>
      </c>
      <c r="AJ17" t="e">
        <f>RIGHT(#REF!,LEN(#REF!)-FIND(" ",#REF!))</f>
        <v>#REF!</v>
      </c>
      <c r="AK17" t="e">
        <f>LEFT(#REF!,1)</f>
        <v>#REF!</v>
      </c>
      <c r="AL17" t="e">
        <f t="shared" si="6"/>
        <v>#REF!</v>
      </c>
      <c r="AN17" t="e">
        <f>_xlfn.CONCAT(LEFT(#REF!,1),". ", RIGHT(#REF!,LEN(#REF!)-FIND(" ",#REF!)))</f>
        <v>#REF!</v>
      </c>
    </row>
    <row r="18" spans="1:40">
      <c r="A18" s="5" t="s">
        <v>17</v>
      </c>
      <c r="B18" s="5" t="str">
        <f t="shared" si="0"/>
        <v>J. Conner</v>
      </c>
      <c r="C18" s="21">
        <v>18</v>
      </c>
      <c r="D18" s="21">
        <f>IFERROR(VLOOKUP(B18, $S$2:$X$98, 5,FALSE),-125)</f>
        <v>-125</v>
      </c>
      <c r="E18" s="22" t="s">
        <v>136</v>
      </c>
      <c r="F18" s="22" t="str">
        <f t="shared" si="4"/>
        <v>T. McLaurin</v>
      </c>
      <c r="G18" s="17">
        <v>18.333333333333332</v>
      </c>
      <c r="H18" s="17">
        <f>IFERROR(VLOOKUP(F18,$S$2:$X$98,5,FALSE), -120)</f>
        <v>-120</v>
      </c>
      <c r="I18" s="23" t="s">
        <v>228</v>
      </c>
      <c r="J18" s="23" t="str">
        <f t="shared" si="1"/>
        <v>Z. Ertz</v>
      </c>
      <c r="K18" s="19">
        <v>17.8</v>
      </c>
      <c r="L18" s="19">
        <f>IFERROR(VLOOKUP(J18, $S$2:$X$98, 5, FALSE),-20)</f>
        <v>0</v>
      </c>
      <c r="M18" s="24" t="s">
        <v>465</v>
      </c>
      <c r="N18" s="24" t="str">
        <f t="shared" si="5"/>
        <v>T. Lawrence</v>
      </c>
      <c r="O18" s="25">
        <v>17</v>
      </c>
      <c r="P18" s="13">
        <f>VLOOKUP(N18, $S$2:$X$98, 5, FALSE)</f>
        <v>0</v>
      </c>
      <c r="R18">
        <v>52</v>
      </c>
      <c r="S18" s="12" t="s">
        <v>401</v>
      </c>
      <c r="T18" s="12" t="s">
        <v>312</v>
      </c>
      <c r="U18" s="12">
        <v>142</v>
      </c>
      <c r="V18" s="14">
        <f t="shared" si="7"/>
        <v>-24.60526315789474</v>
      </c>
      <c r="W18" s="14">
        <f t="shared" si="8"/>
        <v>18</v>
      </c>
      <c r="X18" s="14">
        <v>59</v>
      </c>
      <c r="Y18" s="14">
        <f>IF(T18="TE",VLOOKUP(S18,$J$2:$K$35,2,FALSE),IF(T18="RB",VLOOKUP(S18,$B$2:$C$66,2,FALSE),IF(T18="WR",VLOOKUP(S18,$F$2:$G$54,2,FALSE),IF(T18="QB",VLOOKUP(S18,$N$2:$O$29,2,FALSE)))))</f>
        <v>23.25</v>
      </c>
      <c r="AB18" t="s">
        <v>508</v>
      </c>
      <c r="AC18">
        <f>24*4</f>
        <v>96</v>
      </c>
      <c r="AJ18" t="e">
        <f>RIGHT(#REF!,LEN(#REF!)-FIND(" ",#REF!))</f>
        <v>#REF!</v>
      </c>
      <c r="AK18" t="e">
        <f>LEFT(#REF!,1)</f>
        <v>#REF!</v>
      </c>
      <c r="AL18" t="e">
        <f t="shared" si="6"/>
        <v>#REF!</v>
      </c>
      <c r="AN18" t="e">
        <f>_xlfn.CONCAT(LEFT(#REF!,1),". ", RIGHT(#REF!,LEN(#REF!)-FIND(" ",#REF!)))</f>
        <v>#REF!</v>
      </c>
    </row>
    <row r="19" spans="1:40">
      <c r="A19" s="5" t="s">
        <v>20</v>
      </c>
      <c r="B19" s="5" t="str">
        <f t="shared" si="0"/>
        <v>O. Hampton</v>
      </c>
      <c r="C19" s="21">
        <v>18.8</v>
      </c>
      <c r="D19" s="21">
        <f>IFERROR(VLOOKUP(B19, $S$2:$X$98, 5,FALSE),-125)</f>
        <v>-125</v>
      </c>
      <c r="E19" s="22" t="s">
        <v>524</v>
      </c>
      <c r="F19" s="22" t="str">
        <f t="shared" si="4"/>
        <v>M. Harrison</v>
      </c>
      <c r="G19" s="17">
        <v>18.5</v>
      </c>
      <c r="H19" s="17">
        <f>IFERROR(VLOOKUP(F19,$S$2:$X$98,5,FALSE), -120)</f>
        <v>-120</v>
      </c>
      <c r="I19" s="23" t="s">
        <v>227</v>
      </c>
      <c r="J19" s="23" t="str">
        <f t="shared" si="1"/>
        <v>H. Henry</v>
      </c>
      <c r="K19" s="19">
        <v>18.399999999999999</v>
      </c>
      <c r="L19" s="19">
        <f>IFERROR(VLOOKUP(J19, $S$2:$X$98, 5, FALSE),-20)</f>
        <v>7</v>
      </c>
      <c r="M19" s="24" t="s">
        <v>483</v>
      </c>
      <c r="N19" s="24" t="str">
        <f t="shared" si="5"/>
        <v>J. McCarthy</v>
      </c>
      <c r="O19" s="25">
        <v>17.2</v>
      </c>
      <c r="P19" s="13">
        <f>VLOOKUP(N19, $S$2:$X$98, 5, FALSE)</f>
        <v>9</v>
      </c>
      <c r="R19">
        <v>53</v>
      </c>
      <c r="S19" s="12" t="s">
        <v>403</v>
      </c>
      <c r="T19" s="12" t="s">
        <v>312</v>
      </c>
      <c r="U19" s="12">
        <v>142</v>
      </c>
      <c r="V19" s="14">
        <f t="shared" si="7"/>
        <v>-24.60526315789474</v>
      </c>
      <c r="W19" s="14">
        <f t="shared" si="8"/>
        <v>18</v>
      </c>
      <c r="X19" s="14">
        <v>59</v>
      </c>
      <c r="Y19" s="14">
        <f>IF(T19="TE",VLOOKUP(S19,$J$2:$K$35,2,FALSE),IF(T19="RB",VLOOKUP(S19,$B$2:$C$66,2,FALSE),IF(T19="WR",VLOOKUP(S19,$F$2:$G$54,2,FALSE),IF(T19="QB",VLOOKUP(S19,$N$2:$O$29,2,FALSE)))))</f>
        <v>12.6</v>
      </c>
      <c r="AB19" t="s">
        <v>509</v>
      </c>
      <c r="AC19">
        <v>97</v>
      </c>
      <c r="AJ19" t="str">
        <f>RIGHT(S2,LEN(S2)-FIND(" ",S2))</f>
        <v>LaPorta</v>
      </c>
      <c r="AK19" t="str">
        <f>LEFT(S2,1)</f>
        <v>S</v>
      </c>
      <c r="AL19" t="str">
        <f t="shared" si="6"/>
        <v>S. LaPorta</v>
      </c>
      <c r="AN19" t="str">
        <f>_xlfn.CONCAT(LEFT(S2,1),". ", RIGHT(S2,LEN(S2)-FIND(" ",S2)))</f>
        <v>S. LaPorta</v>
      </c>
    </row>
    <row r="20" spans="1:40">
      <c r="A20" s="5" t="s">
        <v>22</v>
      </c>
      <c r="B20" s="5" t="str">
        <f t="shared" si="0"/>
        <v>D. Swift</v>
      </c>
      <c r="C20" s="21">
        <v>22.4</v>
      </c>
      <c r="D20" s="21">
        <f>IFERROR(VLOOKUP(B20, $S$2:$X$98, 5,FALSE),-125)</f>
        <v>-125</v>
      </c>
      <c r="E20" s="22" t="s">
        <v>142</v>
      </c>
      <c r="F20" s="22" t="str">
        <f t="shared" si="4"/>
        <v>D. Moore</v>
      </c>
      <c r="G20" s="17">
        <v>20.5</v>
      </c>
      <c r="H20" s="17">
        <f>IFERROR(VLOOKUP(F20,$S$2:$X$98,5,FALSE), -120)</f>
        <v>-120</v>
      </c>
      <c r="I20" s="23" t="s">
        <v>229</v>
      </c>
      <c r="J20" s="23" t="str">
        <f t="shared" si="1"/>
        <v>I. Likely</v>
      </c>
      <c r="K20" s="19">
        <v>21.25</v>
      </c>
      <c r="L20" s="19">
        <f>IFERROR(VLOOKUP(J20, $S$2:$X$98, 5, FALSE),-20)</f>
        <v>-20</v>
      </c>
      <c r="M20" s="24" t="s">
        <v>475</v>
      </c>
      <c r="N20" s="24" t="str">
        <f t="shared" si="5"/>
        <v>T. Tagovailoa</v>
      </c>
      <c r="O20" s="25">
        <v>22</v>
      </c>
      <c r="P20" s="13">
        <f>VLOOKUP(N20, $S$2:$X$98, 5, FALSE)</f>
        <v>-28</v>
      </c>
      <c r="R20">
        <v>56</v>
      </c>
      <c r="S20" s="12" t="s">
        <v>407</v>
      </c>
      <c r="T20" s="12" t="s">
        <v>312</v>
      </c>
      <c r="U20" s="12">
        <v>137</v>
      </c>
      <c r="V20" s="14">
        <f t="shared" si="7"/>
        <v>-29.60526315789474</v>
      </c>
      <c r="W20" s="14">
        <f t="shared" si="8"/>
        <v>13</v>
      </c>
      <c r="X20" s="14">
        <v>50</v>
      </c>
      <c r="Y20" s="14" t="e">
        <f>IF(T20="TE",VLOOKUP(S20,$J$2:$K$35,2,FALSE),IF(T20="RB",VLOOKUP(S20,$B$2:$C$66,2,FALSE),IF(T20="WR",VLOOKUP(S20,$F$2:$G$54,2,FALSE),IF(T20="QB",VLOOKUP(S20,$N$2:$O$29,2,FALSE)))))</f>
        <v>#N/A</v>
      </c>
      <c r="AB20" t="s">
        <v>511</v>
      </c>
      <c r="AC20">
        <v>121</v>
      </c>
      <c r="AJ20" t="e">
        <f>RIGHT(#REF!,LEN(#REF!)-FIND(" ",#REF!))</f>
        <v>#REF!</v>
      </c>
      <c r="AK20" t="e">
        <f>LEFT(#REF!,1)</f>
        <v>#REF!</v>
      </c>
      <c r="AL20" t="e">
        <f t="shared" si="6"/>
        <v>#REF!</v>
      </c>
      <c r="AN20" t="e">
        <f>_xlfn.CONCAT(LEFT(#REF!,1),". ", RIGHT(#REF!,LEN(#REF!)-FIND(" ",#REF!)))</f>
        <v>#REF!</v>
      </c>
    </row>
    <row r="21" spans="1:40">
      <c r="A21" s="5" t="s">
        <v>21</v>
      </c>
      <c r="B21" s="5" t="str">
        <f t="shared" si="0"/>
        <v>D. Montgomery</v>
      </c>
      <c r="C21" s="21">
        <v>22.4</v>
      </c>
      <c r="D21" s="21">
        <f>IFERROR(VLOOKUP(B21, $S$2:$X$98, 5,FALSE),-125)</f>
        <v>-125</v>
      </c>
      <c r="E21" s="22" t="s">
        <v>144</v>
      </c>
      <c r="F21" s="22" t="str">
        <f t="shared" si="4"/>
        <v>X. Worthy</v>
      </c>
      <c r="G21" s="17">
        <v>23.166666666666668</v>
      </c>
      <c r="H21" s="17">
        <f>IFERROR(VLOOKUP(F21,$S$2:$X$98,5,FALSE), -120)</f>
        <v>-120</v>
      </c>
      <c r="I21" s="23" t="s">
        <v>233</v>
      </c>
      <c r="J21" s="23" t="str">
        <f t="shared" si="1"/>
        <v>M. Gesicki</v>
      </c>
      <c r="K21" s="19">
        <v>22.6</v>
      </c>
      <c r="L21" s="19">
        <f>IFERROR(VLOOKUP(J21, $S$2:$X$98, 5, FALSE),-20)</f>
        <v>1</v>
      </c>
      <c r="M21" s="24" t="s">
        <v>473</v>
      </c>
      <c r="N21" s="24" t="str">
        <f t="shared" si="5"/>
        <v>M. Stafford</v>
      </c>
      <c r="O21" s="25">
        <v>22.6</v>
      </c>
      <c r="P21" s="13">
        <f>VLOOKUP(N21, $S$2:$X$98, 5, FALSE)</f>
        <v>-34</v>
      </c>
      <c r="R21">
        <v>57</v>
      </c>
      <c r="S21" t="s">
        <v>286</v>
      </c>
      <c r="T21" t="s">
        <v>272</v>
      </c>
      <c r="U21">
        <v>302</v>
      </c>
      <c r="V21" s="14">
        <f t="shared" si="7"/>
        <v>109.48333333333332</v>
      </c>
      <c r="W21" s="14">
        <f t="shared" si="8"/>
        <v>11</v>
      </c>
      <c r="X21" s="14">
        <v>143.19999999999999</v>
      </c>
      <c r="Y21" s="14">
        <f>IF(T21="TE",VLOOKUP(S21,$J$2:$K$35,2,FALSE),IF(T21="RB",VLOOKUP(S21,$B$2:$C$66,2,FALSE),IF(T21="WR",VLOOKUP(S21,$F$2:$G$54,2,FALSE),IF(T21="QB",VLOOKUP(S21,$N$2:$O$29,2,FALSE)))))</f>
        <v>14.6</v>
      </c>
      <c r="AB21" t="s">
        <v>512</v>
      </c>
      <c r="AC21">
        <f>24*6</f>
        <v>144</v>
      </c>
      <c r="AJ21" t="e">
        <f>RIGHT(#REF!,LEN(#REF!)-FIND(" ",#REF!))</f>
        <v>#REF!</v>
      </c>
      <c r="AK21" t="e">
        <f>LEFT(#REF!,1)</f>
        <v>#REF!</v>
      </c>
      <c r="AL21" t="e">
        <f t="shared" si="6"/>
        <v>#REF!</v>
      </c>
      <c r="AN21" t="e">
        <f>_xlfn.CONCAT(LEFT(#REF!,1),". ", RIGHT(#REF!,LEN(#REF!)-FIND(" ",#REF!)))</f>
        <v>#REF!</v>
      </c>
    </row>
    <row r="22" spans="1:40">
      <c r="A22" s="5" t="s">
        <v>25</v>
      </c>
      <c r="B22" s="5" t="str">
        <f t="shared" si="0"/>
        <v>T. Pollard</v>
      </c>
      <c r="C22" s="21">
        <v>23.4</v>
      </c>
      <c r="D22" s="21">
        <f>IFERROR(VLOOKUP(B22, $S$2:$X$98, 5,FALSE),-125)</f>
        <v>-125</v>
      </c>
      <c r="E22" s="22" t="s">
        <v>141</v>
      </c>
      <c r="F22" s="22" t="str">
        <f t="shared" si="4"/>
        <v>C. Sutton</v>
      </c>
      <c r="G22" s="17">
        <v>23.166666666666668</v>
      </c>
      <c r="H22" s="17">
        <f>IFERROR(VLOOKUP(F22,$S$2:$X$98,5,FALSE), -120)</f>
        <v>-120</v>
      </c>
      <c r="I22" s="23" t="s">
        <v>242</v>
      </c>
      <c r="J22" s="23" t="str">
        <f t="shared" si="1"/>
        <v>C. Okonkwo</v>
      </c>
      <c r="K22" s="19">
        <v>23.25</v>
      </c>
      <c r="L22" s="19">
        <f>IFERROR(VLOOKUP(J22, $S$2:$X$98, 5, FALSE),-20)</f>
        <v>18</v>
      </c>
      <c r="M22" s="24" t="s">
        <v>474</v>
      </c>
      <c r="N22" s="24" t="str">
        <f t="shared" si="5"/>
        <v>M. Penix</v>
      </c>
      <c r="O22" s="25">
        <v>23.6</v>
      </c>
      <c r="P22" s="13">
        <f>VLOOKUP(N22, $S$2:$X$98, 5, FALSE)</f>
        <v>-38</v>
      </c>
      <c r="R22">
        <v>58</v>
      </c>
      <c r="S22" t="s">
        <v>287</v>
      </c>
      <c r="T22" t="s">
        <v>272</v>
      </c>
      <c r="U22">
        <v>300</v>
      </c>
      <c r="V22" s="14">
        <f t="shared" si="7"/>
        <v>107.48333333333332</v>
      </c>
      <c r="W22" s="14">
        <f t="shared" si="8"/>
        <v>9</v>
      </c>
      <c r="X22" s="14">
        <v>149.9</v>
      </c>
      <c r="Y22" s="14">
        <f>IF(T22="TE",VLOOKUP(S22,$J$2:$K$35,2,FALSE),IF(T22="RB",VLOOKUP(S22,$B$2:$C$66,2,FALSE),IF(T22="WR",VLOOKUP(S22,$F$2:$G$54,2,FALSE),IF(T22="QB",VLOOKUP(S22,$N$2:$O$29,2,FALSE)))))</f>
        <v>17.2</v>
      </c>
      <c r="AB22" t="s">
        <v>513</v>
      </c>
      <c r="AC22">
        <v>145</v>
      </c>
      <c r="AJ22" t="str">
        <f>RIGHT(S4,LEN(S4)-FIND(" ",S4))</f>
        <v>Kelce</v>
      </c>
      <c r="AK22" t="str">
        <f>LEFT(S4,1)</f>
        <v>T</v>
      </c>
      <c r="AL22" t="str">
        <f t="shared" si="6"/>
        <v>T. Kelce</v>
      </c>
      <c r="AN22" t="str">
        <f>_xlfn.CONCAT(LEFT(S4,1),". ", RIGHT(S4,LEN(S4)-FIND(" ",S4)))</f>
        <v>T. Kelce</v>
      </c>
    </row>
    <row r="23" spans="1:40">
      <c r="A23" s="5" t="s">
        <v>26</v>
      </c>
      <c r="B23" s="5" t="str">
        <f t="shared" si="0"/>
        <v>I. Pacheco</v>
      </c>
      <c r="C23" s="21">
        <v>24</v>
      </c>
      <c r="D23" s="21">
        <f>IFERROR(VLOOKUP(B23, $S$2:$X$98, 5,FALSE),-125)</f>
        <v>-125</v>
      </c>
      <c r="E23" s="22" t="s">
        <v>145</v>
      </c>
      <c r="F23" s="22" t="str">
        <f t="shared" si="4"/>
        <v>D. Smith</v>
      </c>
      <c r="G23" s="17">
        <v>25</v>
      </c>
      <c r="H23" s="17">
        <f>IFERROR(VLOOKUP(F23,$S$2:$X$98,5,FALSE), -120)</f>
        <v>-120</v>
      </c>
      <c r="I23" s="23" t="s">
        <v>231</v>
      </c>
      <c r="J23" s="23" t="str">
        <f t="shared" si="1"/>
        <v>C. Otton</v>
      </c>
      <c r="K23" s="19">
        <v>24.4</v>
      </c>
      <c r="L23" s="19">
        <f>IFERROR(VLOOKUP(J23, $S$2:$X$98, 5, FALSE),-20)</f>
        <v>-14</v>
      </c>
      <c r="M23" s="24" t="s">
        <v>476</v>
      </c>
      <c r="N23" s="24" t="str">
        <f t="shared" si="5"/>
        <v>B. Young</v>
      </c>
      <c r="O23" s="25">
        <v>23.75</v>
      </c>
      <c r="P23" s="13">
        <f>VLOOKUP(N23, $S$2:$X$98, 5, FALSE)</f>
        <v>-23</v>
      </c>
      <c r="R23">
        <v>59</v>
      </c>
      <c r="S23" s="12" t="s">
        <v>413</v>
      </c>
      <c r="T23" s="12" t="s">
        <v>312</v>
      </c>
      <c r="U23" s="12">
        <v>131</v>
      </c>
      <c r="V23" s="14">
        <f t="shared" si="7"/>
        <v>-35.60526315789474</v>
      </c>
      <c r="W23" s="14">
        <f t="shared" si="8"/>
        <v>7</v>
      </c>
      <c r="X23" s="14">
        <v>53</v>
      </c>
      <c r="Y23" s="14">
        <f>IF(T23="TE",VLOOKUP(S23,$J$2:$K$35,2,FALSE),IF(T23="RB",VLOOKUP(S23,$B$2:$C$66,2,FALSE),IF(T23="WR",VLOOKUP(S23,$F$2:$G$54,2,FALSE),IF(T23="QB",VLOOKUP(S23,$N$2:$O$29,2,FALSE)))))</f>
        <v>18.399999999999999</v>
      </c>
      <c r="AB23" t="s">
        <v>514</v>
      </c>
      <c r="AC23">
        <f>24*7</f>
        <v>168</v>
      </c>
      <c r="AJ23" t="e">
        <f>RIGHT(#REF!,LEN(#REF!)-FIND(" ",#REF!))</f>
        <v>#REF!</v>
      </c>
      <c r="AK23" t="e">
        <f>LEFT(#REF!,1)</f>
        <v>#REF!</v>
      </c>
      <c r="AL23" t="e">
        <f t="shared" si="6"/>
        <v>#REF!</v>
      </c>
      <c r="AN23" t="e">
        <f>_xlfn.CONCAT(LEFT(#REF!,1),". ", RIGHT(#REF!,LEN(#REF!)-FIND(" ",#REF!)))</f>
        <v>#REF!</v>
      </c>
    </row>
    <row r="24" spans="1:40">
      <c r="A24" s="5" t="s">
        <v>52</v>
      </c>
      <c r="B24" s="5" t="str">
        <f t="shared" si="0"/>
        <v>A. Jones</v>
      </c>
      <c r="C24" s="21">
        <v>24.5</v>
      </c>
      <c r="D24" s="21">
        <f>IFERROR(VLOOKUP(B24, $S$2:$X$98, 5,FALSE),-125)</f>
        <v>-125</v>
      </c>
      <c r="E24" s="22" t="s">
        <v>143</v>
      </c>
      <c r="F24" s="22" t="str">
        <f t="shared" si="4"/>
        <v>Z. Flowers</v>
      </c>
      <c r="G24" s="17">
        <v>25.666666666666668</v>
      </c>
      <c r="H24" s="17">
        <f>IFERROR(VLOOKUP(F24,$S$2:$X$98,5,FALSE), -120)</f>
        <v>-120</v>
      </c>
      <c r="I24" s="23" t="s">
        <v>232</v>
      </c>
      <c r="J24" s="23" t="str">
        <f t="shared" si="1"/>
        <v>P. Freiermuth</v>
      </c>
      <c r="K24" s="19">
        <v>25</v>
      </c>
      <c r="L24" s="19">
        <f>IFERROR(VLOOKUP(J24, $S$2:$X$98, 5, FALSE),-20)</f>
        <v>-10</v>
      </c>
      <c r="M24" s="24" t="s">
        <v>478</v>
      </c>
      <c r="N24" s="24" t="str">
        <f t="shared" si="5"/>
        <v>G. Smith</v>
      </c>
      <c r="O24" s="25">
        <v>25</v>
      </c>
      <c r="P24" s="13">
        <f>VLOOKUP(N24, $S$2:$X$98, 5, FALSE)</f>
        <v>-37</v>
      </c>
      <c r="R24">
        <v>61</v>
      </c>
      <c r="S24" s="12" t="s">
        <v>421</v>
      </c>
      <c r="T24" s="12" t="s">
        <v>312</v>
      </c>
      <c r="U24" s="12">
        <v>127</v>
      </c>
      <c r="V24" s="14">
        <f t="shared" si="7"/>
        <v>-39.60526315789474</v>
      </c>
      <c r="W24" s="14">
        <f t="shared" si="8"/>
        <v>3</v>
      </c>
      <c r="X24" s="14">
        <v>55</v>
      </c>
      <c r="Y24" s="14">
        <f>IF(T24="TE",VLOOKUP(S24,$J$2:$K$35,2,FALSE),IF(T24="RB",VLOOKUP(S24,$B$2:$C$66,2,FALSE),IF(T24="WR",VLOOKUP(S24,$F$2:$G$54,2,FALSE),IF(T24="QB",VLOOKUP(S24,$N$2:$O$29,2,FALSE)))))</f>
        <v>17.8</v>
      </c>
      <c r="AB24" t="s">
        <v>515</v>
      </c>
      <c r="AC24">
        <v>169</v>
      </c>
      <c r="AJ24" t="str">
        <f>RIGHT(S5,LEN(S5)-FIND(" ",S5))</f>
        <v>Andrews</v>
      </c>
      <c r="AK24" t="str">
        <f>LEFT(S5,1)</f>
        <v>M</v>
      </c>
      <c r="AL24" t="str">
        <f t="shared" si="6"/>
        <v>M. Andrews</v>
      </c>
      <c r="AN24" t="str">
        <f>_xlfn.CONCAT(LEFT(S5,1),". ", RIGHT(S5,LEN(S5)-FIND(" ",S5)))</f>
        <v>M. Andrews</v>
      </c>
    </row>
    <row r="25" spans="1:40">
      <c r="A25" s="5" t="s">
        <v>24</v>
      </c>
      <c r="B25" s="5" t="str">
        <f t="shared" si="0"/>
        <v>R. Harvey</v>
      </c>
      <c r="C25" s="21">
        <v>24.8</v>
      </c>
      <c r="D25" s="21">
        <f>IFERROR(VLOOKUP(B25, $S$2:$X$98, 5,FALSE),-125)</f>
        <v>-125</v>
      </c>
      <c r="E25" s="22" t="s">
        <v>146</v>
      </c>
      <c r="F25" s="22" t="str">
        <f t="shared" si="4"/>
        <v>R. Rice</v>
      </c>
      <c r="G25" s="17">
        <v>26.833333333333332</v>
      </c>
      <c r="H25" s="17">
        <f>IFERROR(VLOOKUP(F25,$S$2:$X$98,5,FALSE), -120)</f>
        <v>-120</v>
      </c>
      <c r="I25" s="23" t="s">
        <v>240</v>
      </c>
      <c r="J25" s="23" t="str">
        <f t="shared" si="1"/>
        <v>D. Waller</v>
      </c>
      <c r="K25" s="19">
        <v>25.666666666666668</v>
      </c>
      <c r="L25" s="19">
        <f>IFERROR(VLOOKUP(J25, $S$2:$X$98, 5, FALSE),-20)</f>
        <v>-4</v>
      </c>
      <c r="M25" s="24" t="s">
        <v>484</v>
      </c>
      <c r="N25" s="24" t="str">
        <f t="shared" si="5"/>
        <v>C. Ward</v>
      </c>
      <c r="O25" s="25">
        <v>25</v>
      </c>
      <c r="P25" s="13">
        <f>VLOOKUP(N25, $S$2:$X$98, 5, FALSE)</f>
        <v>-34</v>
      </c>
      <c r="R25">
        <v>63</v>
      </c>
      <c r="S25" s="12" t="s">
        <v>424</v>
      </c>
      <c r="T25" s="12" t="s">
        <v>312</v>
      </c>
      <c r="U25" s="12">
        <v>125</v>
      </c>
      <c r="V25" s="14">
        <f t="shared" si="7"/>
        <v>-41.60526315789474</v>
      </c>
      <c r="W25" s="14">
        <f t="shared" si="8"/>
        <v>1</v>
      </c>
      <c r="X25" s="14">
        <v>50</v>
      </c>
      <c r="Y25" s="14">
        <f>IF(T25="TE",VLOOKUP(S25,$J$2:$K$35,2,FALSE),IF(T25="RB",VLOOKUP(S25,$B$2:$C$66,2,FALSE),IF(T25="WR",VLOOKUP(S25,$F$2:$G$54,2,FALSE),IF(T25="QB",VLOOKUP(S25,$N$2:$O$29,2,FALSE)))))</f>
        <v>22.6</v>
      </c>
      <c r="AJ25" t="e">
        <f>RIGHT(#REF!,LEN(#REF!)-FIND(" ",#REF!))</f>
        <v>#REF!</v>
      </c>
      <c r="AK25" t="e">
        <f>LEFT(#REF!,1)</f>
        <v>#REF!</v>
      </c>
      <c r="AL25" t="e">
        <f t="shared" si="6"/>
        <v>#REF!</v>
      </c>
      <c r="AN25" t="e">
        <f>_xlfn.CONCAT(LEFT(#REF!,1),". ", RIGHT(#REF!,LEN(#REF!)-FIND(" ",#REF!)))</f>
        <v>#REF!</v>
      </c>
    </row>
    <row r="26" spans="1:40">
      <c r="A26" s="5" t="s">
        <v>27</v>
      </c>
      <c r="B26" s="5" t="str">
        <f t="shared" si="0"/>
        <v>K. Johnson</v>
      </c>
      <c r="C26" s="21">
        <v>26</v>
      </c>
      <c r="D26" s="21">
        <f>IFERROR(VLOOKUP(B26, $S$2:$X$98, 5,FALSE),-125)</f>
        <v>-125</v>
      </c>
      <c r="E26" s="22" t="s">
        <v>149</v>
      </c>
      <c r="F26" s="22" t="str">
        <f t="shared" si="4"/>
        <v>T. McMillan</v>
      </c>
      <c r="G26" s="17">
        <v>28.833333333333332</v>
      </c>
      <c r="H26" s="17">
        <f>IFERROR(VLOOKUP(F26,$S$2:$X$98,5,FALSE), -120)</f>
        <v>-120</v>
      </c>
      <c r="I26" s="23" t="s">
        <v>241</v>
      </c>
      <c r="J26" s="23" t="str">
        <f t="shared" si="1"/>
        <v>N. Gray</v>
      </c>
      <c r="K26" s="19">
        <v>26</v>
      </c>
      <c r="L26" s="19">
        <f>IFERROR(VLOOKUP(J26, $S$2:$X$98, 5, FALSE),-20)</f>
        <v>-20</v>
      </c>
      <c r="M26" s="24" t="s">
        <v>487</v>
      </c>
      <c r="N26" s="24" t="str">
        <f t="shared" si="5"/>
        <v>A. Richardson</v>
      </c>
      <c r="O26" s="25">
        <v>25.666666670000001</v>
      </c>
      <c r="P26" s="13">
        <f>VLOOKUP(N26, $S$2:$X$98, 5, FALSE)</f>
        <v>-120</v>
      </c>
      <c r="R26">
        <v>71</v>
      </c>
      <c r="S26" t="s">
        <v>290</v>
      </c>
      <c r="T26" t="s">
        <v>272</v>
      </c>
      <c r="U26">
        <v>291</v>
      </c>
      <c r="V26" s="14">
        <f t="shared" si="7"/>
        <v>98.48333333333332</v>
      </c>
      <c r="W26" s="14">
        <f t="shared" si="8"/>
        <v>0</v>
      </c>
      <c r="X26" s="14">
        <v>123.1</v>
      </c>
      <c r="Y26" s="14">
        <f>IF(T26="TE",VLOOKUP(S26,$J$2:$K$35,2,FALSE),IF(T26="RB",VLOOKUP(S26,$B$2:$C$66,2,FALSE),IF(T26="WR",VLOOKUP(S26,$F$2:$G$54,2,FALSE),IF(T26="QB",VLOOKUP(S26,$N$2:$O$29,2,FALSE)))))</f>
        <v>14</v>
      </c>
      <c r="AJ26" t="e">
        <f>RIGHT(#REF!,LEN(#REF!)-FIND(" ",#REF!))</f>
        <v>#REF!</v>
      </c>
      <c r="AK26" t="e">
        <f>LEFT(#REF!,1)</f>
        <v>#REF!</v>
      </c>
      <c r="AL26" t="e">
        <f t="shared" si="6"/>
        <v>#REF!</v>
      </c>
      <c r="AN26" t="e">
        <f>_xlfn.CONCAT(LEFT(#REF!,1),". ", RIGHT(#REF!,LEN(#REF!)-FIND(" ",#REF!)))</f>
        <v>#REF!</v>
      </c>
    </row>
    <row r="27" spans="1:40">
      <c r="A27" s="5" t="s">
        <v>52</v>
      </c>
      <c r="B27" s="5" t="str">
        <f t="shared" si="0"/>
        <v>A. Jones</v>
      </c>
      <c r="C27" s="21">
        <v>26</v>
      </c>
      <c r="D27" s="21">
        <f>IFERROR(VLOOKUP(B27, $S$2:$X$98, 5,FALSE),-125)</f>
        <v>-125</v>
      </c>
      <c r="E27" s="22" t="s">
        <v>147</v>
      </c>
      <c r="F27" s="22" t="str">
        <f t="shared" si="4"/>
        <v>C. Ridley</v>
      </c>
      <c r="G27" s="17">
        <v>29.333333333333332</v>
      </c>
      <c r="H27" s="17">
        <f>IFERROR(VLOOKUP(F27,$S$2:$X$98,5,FALSE), -120)</f>
        <v>-120</v>
      </c>
      <c r="I27" s="23" t="s">
        <v>238</v>
      </c>
      <c r="J27" s="23" t="str">
        <f t="shared" si="1"/>
        <v>C. Kmet</v>
      </c>
      <c r="K27" s="19">
        <v>26</v>
      </c>
      <c r="L27" s="19">
        <f>IFERROR(VLOOKUP(J27, $S$2:$X$98, 5, FALSE),-20)</f>
        <v>-20</v>
      </c>
      <c r="M27" s="24" t="s">
        <v>477</v>
      </c>
      <c r="N27" s="24" t="str">
        <f t="shared" si="5"/>
        <v>S. Darnold</v>
      </c>
      <c r="O27" s="25">
        <v>26.333333329999999</v>
      </c>
      <c r="P27" s="13">
        <f>VLOOKUP(N27, $S$2:$X$98, 5, FALSE)</f>
        <v>-59</v>
      </c>
      <c r="R27">
        <v>77</v>
      </c>
      <c r="S27" t="s">
        <v>289</v>
      </c>
      <c r="T27" t="s">
        <v>272</v>
      </c>
      <c r="U27">
        <v>291</v>
      </c>
      <c r="V27" s="14">
        <f t="shared" si="7"/>
        <v>98.48333333333332</v>
      </c>
      <c r="W27" s="14">
        <f t="shared" si="8"/>
        <v>0</v>
      </c>
      <c r="X27" s="14">
        <v>173.6</v>
      </c>
      <c r="Y27" s="14">
        <f>IF(T27="TE",VLOOKUP(S27,$J$2:$K$35,2,FALSE),IF(T27="RB",VLOOKUP(S27,$B$2:$C$66,2,FALSE),IF(T27="WR",VLOOKUP(S27,$F$2:$G$54,2,FALSE),IF(T27="QB",VLOOKUP(S27,$N$2:$O$29,2,FALSE)))))</f>
        <v>17</v>
      </c>
      <c r="AJ27" t="e">
        <f>RIGHT(#REF!,LEN(#REF!)-FIND(" ",#REF!))</f>
        <v>#REF!</v>
      </c>
      <c r="AK27" t="e">
        <f>LEFT(#REF!,1)</f>
        <v>#REF!</v>
      </c>
      <c r="AL27" t="e">
        <f t="shared" si="6"/>
        <v>#REF!</v>
      </c>
      <c r="AN27" t="e">
        <f>_xlfn.CONCAT(LEFT(#REF!,1),". ", RIGHT(#REF!,LEN(#REF!)-FIND(" ",#REF!)))</f>
        <v>#REF!</v>
      </c>
    </row>
    <row r="28" spans="1:40">
      <c r="A28" s="5" t="s">
        <v>30</v>
      </c>
      <c r="B28" s="5" t="str">
        <f t="shared" si="0"/>
        <v>J. Warren</v>
      </c>
      <c r="C28" s="21">
        <v>30.8</v>
      </c>
      <c r="D28" s="21">
        <f>IFERROR(VLOOKUP(B28, $S$2:$X$98, 5,FALSE),-125)</f>
        <v>-125</v>
      </c>
      <c r="E28" s="22" t="s">
        <v>148</v>
      </c>
      <c r="F28" s="22" t="str">
        <f t="shared" si="4"/>
        <v>G. Pickens</v>
      </c>
      <c r="G28" s="17">
        <v>30.833333333333332</v>
      </c>
      <c r="H28" s="17">
        <f>IFERROR(VLOOKUP(F28,$S$2:$X$98,5,FALSE), -120)</f>
        <v>-120</v>
      </c>
      <c r="I28" s="23" t="s">
        <v>244</v>
      </c>
      <c r="J28" s="23" t="str">
        <f t="shared" si="1"/>
        <v>O. Gadsden II</v>
      </c>
      <c r="K28" s="19">
        <v>28</v>
      </c>
      <c r="L28" s="19">
        <f>IFERROR(VLOOKUP(J28, $S$2:$X$98, 5, FALSE),-20)</f>
        <v>-20</v>
      </c>
      <c r="M28" s="24" t="s">
        <v>480</v>
      </c>
      <c r="N28" s="24" t="str">
        <f t="shared" si="5"/>
        <v>C. Ward</v>
      </c>
      <c r="O28" s="25">
        <v>29</v>
      </c>
      <c r="P28" s="13">
        <f>VLOOKUP(N28, $S$2:$X$98, 5, FALSE)</f>
        <v>-34</v>
      </c>
      <c r="R28">
        <v>68</v>
      </c>
      <c r="S28" s="12" t="s">
        <v>426</v>
      </c>
      <c r="T28" s="12" t="s">
        <v>312</v>
      </c>
      <c r="U28" s="12">
        <v>124</v>
      </c>
      <c r="V28" s="14">
        <f t="shared" ref="V28:V48" si="9">IF(T28="QB", U28-$AD$2, IF(T28="RB", U28-$AA$2, IF(T28="WR", U28-$AB$2, IF(T28="TE", U28-$AC$2, 0))))</f>
        <v>-42.60526315789474</v>
      </c>
      <c r="W28" s="14">
        <f t="shared" ref="W28:W48" si="10">IF(T28="QB", U28-$AD$5, IF(T28="RB", U28-$AA$5, IF(T28="WR", U28-$AB$5, IF(T28="TE", U28-$AC$5, 0))))</f>
        <v>0</v>
      </c>
      <c r="X28" s="14">
        <v>51</v>
      </c>
      <c r="Y28" s="14">
        <f>IF(T28="TE",VLOOKUP(S28,$J$2:$K$35,2,FALSE),IF(T28="RB",VLOOKUP(S28,$B$2:$C$66,2,FALSE),IF(T28="WR",VLOOKUP(S28,$F$2:$G$54,2,FALSE),IF(T28="QB",VLOOKUP(S28,$N$2:$O$29,2,FALSE)))))</f>
        <v>17.8</v>
      </c>
      <c r="AJ28" t="e">
        <f>RIGHT(#REF!,LEN(#REF!)-FIND(" ",#REF!))</f>
        <v>#REF!</v>
      </c>
      <c r="AK28" t="e">
        <f>LEFT(#REF!,1)</f>
        <v>#REF!</v>
      </c>
      <c r="AL28" t="e">
        <f t="shared" si="6"/>
        <v>#REF!</v>
      </c>
      <c r="AN28" t="e">
        <f>_xlfn.CONCAT(LEFT(#REF!,1),". ", RIGHT(#REF!,LEN(#REF!)-FIND(" ",#REF!)))</f>
        <v>#REF!</v>
      </c>
    </row>
    <row r="29" spans="1:40">
      <c r="A29" s="5" t="s">
        <v>54</v>
      </c>
      <c r="B29" s="5" t="str">
        <f t="shared" ref="B29:B48" si="11">_xlfn.CONCAT(LEFT(A29,1),". ", RIGHT(A29,LEN(A29)-FIND(" ",A29)))</f>
        <v>T. Tracy</v>
      </c>
      <c r="C29" s="21">
        <v>32.75</v>
      </c>
      <c r="D29" s="21">
        <f>IFERROR(VLOOKUP(B29, $S$2:$X$98, 5,FALSE),-125)</f>
        <v>-125</v>
      </c>
      <c r="E29" s="22" t="s">
        <v>151</v>
      </c>
      <c r="F29" s="22" t="str">
        <f t="shared" si="4"/>
        <v>T. Hunter</v>
      </c>
      <c r="G29" s="17">
        <v>31.333333333333332</v>
      </c>
      <c r="H29" s="17">
        <f>IFERROR(VLOOKUP(F29,$S$2:$X$98,5,FALSE), -120)</f>
        <v>-120</v>
      </c>
      <c r="I29" s="23" t="s">
        <v>248</v>
      </c>
      <c r="J29" s="23" t="str">
        <f t="shared" si="1"/>
        <v>E. Arroyo</v>
      </c>
      <c r="K29" s="19">
        <v>28</v>
      </c>
      <c r="L29" s="19">
        <f>IFERROR(VLOOKUP(J29, $S$2:$X$98, 5, FALSE),-20)</f>
        <v>-13</v>
      </c>
      <c r="M29" s="24" t="s">
        <v>481</v>
      </c>
      <c r="N29" s="24" t="str">
        <f t="shared" si="5"/>
        <v>J. Flacco</v>
      </c>
      <c r="O29" s="25">
        <v>30</v>
      </c>
      <c r="P29" s="13">
        <f>VLOOKUP(N29, $S$2:$X$98, 5, FALSE)</f>
        <v>-158</v>
      </c>
      <c r="R29">
        <v>69</v>
      </c>
      <c r="S29" s="12" t="s">
        <v>427</v>
      </c>
      <c r="T29" s="12" t="s">
        <v>312</v>
      </c>
      <c r="U29" s="12">
        <v>124</v>
      </c>
      <c r="V29" s="14">
        <f t="shared" si="9"/>
        <v>-42.60526315789474</v>
      </c>
      <c r="W29" s="14">
        <f t="shared" si="10"/>
        <v>0</v>
      </c>
      <c r="X29" s="14">
        <v>52</v>
      </c>
      <c r="Y29" s="14" t="e">
        <f>IF(T29="TE",VLOOKUP(S29,$J$2:$K$35,2,FALSE),IF(T29="RB",VLOOKUP(S29,$B$2:$C$66,2,FALSE),IF(T29="WR",VLOOKUP(S29,$F$2:$G$54,2,FALSE),IF(T29="QB",VLOOKUP(S29,$N$2:$O$29,2,FALSE)))))</f>
        <v>#N/A</v>
      </c>
      <c r="AJ29" t="e">
        <f>RIGHT(#REF!,LEN(#REF!)-FIND(" ",#REF!))</f>
        <v>#REF!</v>
      </c>
      <c r="AK29" t="e">
        <f>LEFT(#REF!,1)</f>
        <v>#REF!</v>
      </c>
      <c r="AL29" t="e">
        <f t="shared" si="6"/>
        <v>#REF!</v>
      </c>
      <c r="AN29" t="e">
        <f>_xlfn.CONCAT(LEFT(#REF!,1),". ", RIGHT(#REF!,LEN(#REF!)-FIND(" ",#REF!)))</f>
        <v>#REF!</v>
      </c>
    </row>
    <row r="30" spans="1:40">
      <c r="A30" s="5" t="s">
        <v>111</v>
      </c>
      <c r="B30" s="5" t="str">
        <f t="shared" si="11"/>
        <v>C. Skattebo</v>
      </c>
      <c r="C30" s="21">
        <v>33</v>
      </c>
      <c r="D30" s="21">
        <f>IFERROR(VLOOKUP(B30, $S$2:$X$98, 5,FALSE),-125)</f>
        <v>-125</v>
      </c>
      <c r="E30" s="22" t="s">
        <v>153</v>
      </c>
      <c r="F30" s="22" t="str">
        <f t="shared" si="4"/>
        <v>C. Olave</v>
      </c>
      <c r="G30" s="17">
        <v>31.833333333333332</v>
      </c>
      <c r="H30" s="17">
        <f>IFERROR(VLOOKUP(F30,$S$2:$X$98,5,FALSE), -120)</f>
        <v>-120</v>
      </c>
      <c r="I30" s="23" t="s">
        <v>236</v>
      </c>
      <c r="J30" s="23" t="str">
        <f t="shared" si="1"/>
        <v>J. Johnson</v>
      </c>
      <c r="K30" s="19">
        <v>28.666666666666668</v>
      </c>
      <c r="L30" s="19">
        <f>IFERROR(VLOOKUP(J30, $S$2:$X$98, 5, FALSE),-20)</f>
        <v>-5</v>
      </c>
      <c r="R30">
        <v>72</v>
      </c>
      <c r="S30" t="s">
        <v>447</v>
      </c>
      <c r="T30" t="s">
        <v>448</v>
      </c>
      <c r="U30">
        <v>109</v>
      </c>
      <c r="V30" s="14">
        <f t="shared" si="9"/>
        <v>0</v>
      </c>
      <c r="W30" s="14">
        <f t="shared" si="10"/>
        <v>0</v>
      </c>
      <c r="X30" s="14">
        <v>128.30000000000001</v>
      </c>
      <c r="Y30" s="14" t="b">
        <f>IF(T30="TE",VLOOKUP(S30,$J$2:$K$35,2,FALSE),IF(T30="RB",VLOOKUP(S30,$B$2:$C$66,2,FALSE),IF(T30="WR",VLOOKUP(S30,$F$2:$G$54,2,FALSE),IF(T30="QB",VLOOKUP(S30,$N$2:$O$29,2,FALSE)))))</f>
        <v>0</v>
      </c>
      <c r="AJ30" t="str">
        <f>RIGHT(S7,LEN(S7)-FIND(" ",S7))</f>
        <v>Njoku</v>
      </c>
      <c r="AK30" t="str">
        <f>LEFT(S7,1)</f>
        <v>D</v>
      </c>
      <c r="AL30" t="str">
        <f t="shared" si="6"/>
        <v>D. Njoku</v>
      </c>
      <c r="AN30" t="str">
        <f>_xlfn.CONCAT(LEFT(S7,1),". ", RIGHT(S7,LEN(S7)-FIND(" ",S7)))</f>
        <v>D. Njoku</v>
      </c>
    </row>
    <row r="31" spans="1:40">
      <c r="A31" s="5" t="s">
        <v>87</v>
      </c>
      <c r="B31" s="5" t="str">
        <f t="shared" si="11"/>
        <v>T. Etienne</v>
      </c>
      <c r="C31" s="21">
        <v>33</v>
      </c>
      <c r="D31" s="21">
        <f>IFERROR(VLOOKUP(B31, $S$2:$X$98, 5,FALSE),-125)</f>
        <v>-125</v>
      </c>
      <c r="E31" s="22" t="s">
        <v>155</v>
      </c>
      <c r="F31" s="22" t="str">
        <f t="shared" si="4"/>
        <v>J. Jeudy</v>
      </c>
      <c r="G31" s="17">
        <v>32.666666666666664</v>
      </c>
      <c r="H31" s="17">
        <f>IFERROR(VLOOKUP(F31,$S$2:$X$98,5,FALSE), -120)</f>
        <v>-120</v>
      </c>
      <c r="I31" s="23" t="s">
        <v>237</v>
      </c>
      <c r="J31" s="23" t="str">
        <f t="shared" si="1"/>
        <v>J. Sanders</v>
      </c>
      <c r="K31" s="19">
        <v>30</v>
      </c>
      <c r="L31" s="19">
        <f>IFERROR(VLOOKUP(J31, $S$2:$X$98, 5, FALSE),-20)</f>
        <v>-12</v>
      </c>
      <c r="R31">
        <v>73</v>
      </c>
      <c r="S31" t="s">
        <v>449</v>
      </c>
      <c r="T31" t="s">
        <v>448</v>
      </c>
      <c r="U31">
        <v>109</v>
      </c>
      <c r="V31" s="14">
        <f t="shared" si="9"/>
        <v>0</v>
      </c>
      <c r="W31" s="14">
        <f t="shared" si="10"/>
        <v>0</v>
      </c>
      <c r="X31" s="14">
        <v>129.4</v>
      </c>
      <c r="Y31" s="14" t="b">
        <f>IF(T31="TE",VLOOKUP(S31,$J$2:$K$35,2,FALSE),IF(T31="RB",VLOOKUP(S31,$B$2:$C$66,2,FALSE),IF(T31="WR",VLOOKUP(S31,$F$2:$G$54,2,FALSE),IF(T31="QB",VLOOKUP(S31,$N$2:$O$29,2,FALSE)))))</f>
        <v>0</v>
      </c>
      <c r="AJ31" t="e">
        <f>RIGHT(#REF!,LEN(#REF!)-FIND(" ",#REF!))</f>
        <v>#REF!</v>
      </c>
      <c r="AK31" t="e">
        <f>LEFT(#REF!,1)</f>
        <v>#REF!</v>
      </c>
      <c r="AL31" t="e">
        <f t="shared" si="6"/>
        <v>#REF!</v>
      </c>
      <c r="AN31" t="e">
        <f>_xlfn.CONCAT(LEFT(#REF!,1),". ", RIGHT(#REF!,LEN(#REF!)-FIND(" ",#REF!)))</f>
        <v>#REF!</v>
      </c>
    </row>
    <row r="32" spans="1:40">
      <c r="A32" s="5" t="s">
        <v>31</v>
      </c>
      <c r="B32" s="5" t="str">
        <f t="shared" si="11"/>
        <v>J. Williams</v>
      </c>
      <c r="C32" s="21">
        <v>34</v>
      </c>
      <c r="D32" s="21">
        <f>IFERROR(VLOOKUP(B32, $S$2:$X$98, 5,FALSE),-125)</f>
        <v>-93</v>
      </c>
      <c r="E32" s="22" t="s">
        <v>154</v>
      </c>
      <c r="F32" s="22" t="str">
        <f t="shared" si="4"/>
        <v>R. Odunze</v>
      </c>
      <c r="G32" s="17">
        <v>33.833333333333336</v>
      </c>
      <c r="H32" s="17">
        <f>IFERROR(VLOOKUP(F32,$S$2:$X$98,5,FALSE), -120)</f>
        <v>-120</v>
      </c>
      <c r="I32" s="23" t="s">
        <v>249</v>
      </c>
      <c r="J32" s="23" t="str">
        <f t="shared" si="1"/>
        <v>T. Conklin</v>
      </c>
      <c r="K32" s="19">
        <v>31</v>
      </c>
      <c r="L32" s="19">
        <f>IFERROR(VLOOKUP(J32, $S$2:$X$98, 5, FALSE),-20)</f>
        <v>-20</v>
      </c>
      <c r="R32">
        <v>74</v>
      </c>
      <c r="S32" t="s">
        <v>452</v>
      </c>
      <c r="T32" t="s">
        <v>448</v>
      </c>
      <c r="U32">
        <v>108</v>
      </c>
      <c r="V32" s="14">
        <f t="shared" si="9"/>
        <v>0</v>
      </c>
      <c r="W32" s="14">
        <f t="shared" si="10"/>
        <v>0</v>
      </c>
      <c r="X32" s="14">
        <v>130.19999999999999</v>
      </c>
      <c r="Y32" s="14" t="b">
        <f>IF(T32="TE",VLOOKUP(S32,$J$2:$K$35,2,FALSE),IF(T32="RB",VLOOKUP(S32,$B$2:$C$66,2,FALSE),IF(T32="WR",VLOOKUP(S32,$F$2:$G$54,2,FALSE),IF(T32="QB",VLOOKUP(S32,$N$2:$O$29,2,FALSE)))))</f>
        <v>0</v>
      </c>
      <c r="AJ32" t="str">
        <f>RIGHT(S8,LEN(S8)-FIND(" ",S8))</f>
        <v>Engram</v>
      </c>
      <c r="AK32" t="str">
        <f t="shared" ref="AK32:AK33" si="12">LEFT(S8,1)</f>
        <v>E</v>
      </c>
      <c r="AL32" t="str">
        <f t="shared" si="6"/>
        <v>E. Engram</v>
      </c>
      <c r="AN32" t="str">
        <f>_xlfn.CONCAT(LEFT(S8,1),". ", RIGHT(S8,LEN(S8)-FIND(" ",S8)))</f>
        <v>E. Engram</v>
      </c>
    </row>
    <row r="33" spans="1:40">
      <c r="A33" s="5" t="s">
        <v>87</v>
      </c>
      <c r="B33" s="5" t="str">
        <f t="shared" si="11"/>
        <v>T. Etienne</v>
      </c>
      <c r="C33" s="21">
        <v>35</v>
      </c>
      <c r="D33" s="21">
        <f>IFERROR(VLOOKUP(B33, $S$2:$X$98, 5,FALSE),-125)</f>
        <v>-125</v>
      </c>
      <c r="E33" s="22" t="s">
        <v>156</v>
      </c>
      <c r="F33" s="22" t="str">
        <f t="shared" si="4"/>
        <v>C. Godwin</v>
      </c>
      <c r="G33" s="17">
        <v>34.666666666666664</v>
      </c>
      <c r="H33" s="17">
        <f>IFERROR(VLOOKUP(F33,$S$2:$X$98,5,FALSE), -120)</f>
        <v>-120</v>
      </c>
      <c r="I33" s="23" t="s">
        <v>245</v>
      </c>
      <c r="J33" s="23" t="str">
        <f t="shared" si="1"/>
        <v>T. Johnson</v>
      </c>
      <c r="K33" s="19">
        <v>33</v>
      </c>
      <c r="L33" s="19">
        <f>IFERROR(VLOOKUP(J33, $S$2:$X$98, 5, FALSE),-20)</f>
        <v>-14</v>
      </c>
      <c r="R33">
        <v>75</v>
      </c>
      <c r="S33" t="s">
        <v>450</v>
      </c>
      <c r="T33" t="s">
        <v>448</v>
      </c>
      <c r="U33">
        <v>108</v>
      </c>
      <c r="V33" s="14">
        <f t="shared" si="9"/>
        <v>0</v>
      </c>
      <c r="W33" s="14">
        <f t="shared" si="10"/>
        <v>0</v>
      </c>
      <c r="X33" s="14">
        <v>131.1</v>
      </c>
      <c r="Y33" s="14" t="b">
        <f>IF(T33="TE",VLOOKUP(S33,$J$2:$K$35,2,FALSE),IF(T33="RB",VLOOKUP(S33,$B$2:$C$66,2,FALSE),IF(T33="WR",VLOOKUP(S33,$F$2:$G$54,2,FALSE),IF(T33="QB",VLOOKUP(S33,$N$2:$O$29,2,FALSE)))))</f>
        <v>0</v>
      </c>
      <c r="AJ33" t="str">
        <f>RIGHT(S9,LEN(S9)-FIND(" ",S9))</f>
        <v>Kraft</v>
      </c>
      <c r="AK33" t="str">
        <f t="shared" si="12"/>
        <v>T</v>
      </c>
      <c r="AL33" t="str">
        <f t="shared" si="6"/>
        <v>T. Kraft</v>
      </c>
      <c r="AN33" t="str">
        <f>_xlfn.CONCAT(LEFT(S9,1),". ", RIGHT(S9,LEN(S9)-FIND(" ",S9)))</f>
        <v>T. Kraft</v>
      </c>
    </row>
    <row r="34" spans="1:40">
      <c r="A34" s="5" t="s">
        <v>43</v>
      </c>
      <c r="B34" s="5" t="str">
        <f t="shared" si="11"/>
        <v>J. Mason</v>
      </c>
      <c r="C34" s="21">
        <v>36</v>
      </c>
      <c r="D34" s="21">
        <f>IFERROR(VLOOKUP(B34, $S$2:$X$98, 5,FALSE),-125)</f>
        <v>-125</v>
      </c>
      <c r="E34" s="22" t="s">
        <v>198</v>
      </c>
      <c r="F34" s="22" t="str">
        <f t="shared" si="4"/>
        <v>D. Samuel</v>
      </c>
      <c r="G34" s="17">
        <v>35</v>
      </c>
      <c r="H34" s="17">
        <f>IFERROR(VLOOKUP(F34,$S$2:$X$98,5,FALSE), -120)</f>
        <v>-120</v>
      </c>
      <c r="I34" s="23" t="s">
        <v>246</v>
      </c>
      <c r="J34" s="23" t="str">
        <f t="shared" si="1"/>
        <v>N. Fant</v>
      </c>
      <c r="K34" s="19">
        <v>34</v>
      </c>
      <c r="L34" s="19">
        <f>IFERROR(VLOOKUP(J34, $S$2:$X$98, 5, FALSE),-20)</f>
        <v>-20</v>
      </c>
      <c r="R34">
        <v>76</v>
      </c>
      <c r="S34" t="s">
        <v>451</v>
      </c>
      <c r="T34" t="s">
        <v>448</v>
      </c>
      <c r="U34">
        <v>108</v>
      </c>
      <c r="V34" s="14">
        <f t="shared" si="9"/>
        <v>0</v>
      </c>
      <c r="W34" s="14">
        <f t="shared" si="10"/>
        <v>0</v>
      </c>
      <c r="X34" s="14">
        <v>155.69999999999999</v>
      </c>
      <c r="Y34" s="14" t="b">
        <f>IF(T34="TE",VLOOKUP(S34,$J$2:$K$35,2,FALSE),IF(T34="RB",VLOOKUP(S34,$B$2:$C$66,2,FALSE),IF(T34="WR",VLOOKUP(S34,$F$2:$G$54,2,FALSE),IF(T34="QB",VLOOKUP(S34,$N$2:$O$29,2,FALSE)))))</f>
        <v>0</v>
      </c>
      <c r="AJ34" t="e">
        <f>RIGHT(#REF!,LEN(#REF!)-FIND(" ",#REF!))</f>
        <v>#REF!</v>
      </c>
      <c r="AK34" t="e">
        <f>LEFT(#REF!,1)</f>
        <v>#REF!</v>
      </c>
      <c r="AL34" t="e">
        <f t="shared" si="6"/>
        <v>#REF!</v>
      </c>
      <c r="AN34" t="e">
        <f>_xlfn.CONCAT(LEFT(#REF!,1),". ", RIGHT(#REF!,LEN(#REF!)-FIND(" ",#REF!)))</f>
        <v>#REF!</v>
      </c>
    </row>
    <row r="35" spans="1:40">
      <c r="A35" s="5" t="s">
        <v>37</v>
      </c>
      <c r="B35" s="5" t="str">
        <f t="shared" si="11"/>
        <v>C. Skattebo</v>
      </c>
      <c r="C35" s="21">
        <v>36.25</v>
      </c>
      <c r="D35" s="21">
        <f>IFERROR(VLOOKUP(B35, $S$2:$X$98, 5,FALSE),-125)</f>
        <v>-125</v>
      </c>
      <c r="E35" s="22" t="s">
        <v>152</v>
      </c>
      <c r="F35" s="22" t="str">
        <f t="shared" si="4"/>
        <v>J. Addison</v>
      </c>
      <c r="G35" s="17">
        <v>35.666666666666664</v>
      </c>
      <c r="H35" s="17">
        <f>IFERROR(VLOOKUP(F35,$S$2:$X$98,5,FALSE), -120)</f>
        <v>-56</v>
      </c>
      <c r="I35" s="23" t="s">
        <v>527</v>
      </c>
      <c r="J35" s="23" t="str">
        <f t="shared" si="1"/>
        <v>H. Fannin</v>
      </c>
      <c r="K35" s="19">
        <v>35</v>
      </c>
      <c r="L35" s="19">
        <f>IFERROR(VLOOKUP(J35, $S$2:$X$98, 5, FALSE),-20)</f>
        <v>-20</v>
      </c>
      <c r="R35">
        <v>80</v>
      </c>
      <c r="S35" t="s">
        <v>291</v>
      </c>
      <c r="T35" t="s">
        <v>272</v>
      </c>
      <c r="U35">
        <v>290</v>
      </c>
      <c r="V35" s="14">
        <f t="shared" si="9"/>
        <v>97.48333333333332</v>
      </c>
      <c r="W35" s="14">
        <f t="shared" si="10"/>
        <v>-1</v>
      </c>
      <c r="X35" s="14">
        <v>119.9</v>
      </c>
      <c r="Y35" s="14">
        <f>IF(T35="TE",VLOOKUP(S35,$J$2:$K$35,2,FALSE),IF(T35="RB",VLOOKUP(S35,$B$2:$C$66,2,FALSE),IF(T35="WR",VLOOKUP(S35,$F$2:$G$54,2,FALSE),IF(T35="QB",VLOOKUP(S35,$N$2:$O$29,2,FALSE)))))</f>
        <v>12.6</v>
      </c>
      <c r="AJ35" t="e">
        <f>RIGHT(#REF!,LEN(#REF!)-FIND(" ",#REF!))</f>
        <v>#REF!</v>
      </c>
      <c r="AK35" t="e">
        <f>LEFT(#REF!,1)</f>
        <v>#REF!</v>
      </c>
      <c r="AL35" t="e">
        <f t="shared" si="6"/>
        <v>#REF!</v>
      </c>
      <c r="AN35" t="e">
        <f>_xlfn.CONCAT(LEFT(#REF!,1),". ", RIGHT(#REF!,LEN(#REF!)-FIND(" ",#REF!)))</f>
        <v>#REF!</v>
      </c>
    </row>
    <row r="36" spans="1:40">
      <c r="A36" s="5" t="s">
        <v>41</v>
      </c>
      <c r="B36" s="5" t="str">
        <f t="shared" si="11"/>
        <v>T. Spears</v>
      </c>
      <c r="C36" s="21">
        <v>40.200000000000003</v>
      </c>
      <c r="D36" s="21">
        <f>IFERROR(VLOOKUP(B36, $S$2:$X$98, 5,FALSE),-125)</f>
        <v>-73</v>
      </c>
      <c r="E36" s="22" t="s">
        <v>198</v>
      </c>
      <c r="F36" s="22" t="str">
        <f t="shared" si="4"/>
        <v>D. Samuel</v>
      </c>
      <c r="G36" s="17">
        <v>42.333333333333336</v>
      </c>
      <c r="H36" s="17">
        <f>IFERROR(VLOOKUP(F36,$S$2:$X$98,5,FALSE), -120)</f>
        <v>-120</v>
      </c>
      <c r="J36" s="23"/>
      <c r="L36" s="19"/>
      <c r="R36">
        <v>83</v>
      </c>
      <c r="S36" t="s">
        <v>292</v>
      </c>
      <c r="T36" t="s">
        <v>272</v>
      </c>
      <c r="U36">
        <v>288</v>
      </c>
      <c r="V36" s="14">
        <f t="shared" si="9"/>
        <v>95.48333333333332</v>
      </c>
      <c r="W36" s="14">
        <f t="shared" si="10"/>
        <v>-3</v>
      </c>
      <c r="X36" s="14">
        <v>143.6</v>
      </c>
      <c r="Y36" s="14">
        <f>IF(T36="TE",VLOOKUP(S36,$J$2:$K$35,2,FALSE),IF(T36="RB",VLOOKUP(S36,$B$2:$C$66,2,FALSE),IF(T36="WR",VLOOKUP(S36,$F$2:$G$54,2,FALSE),IF(T36="QB",VLOOKUP(S36,$N$2:$O$29,2,FALSE)))))</f>
        <v>13.2</v>
      </c>
      <c r="AJ36" t="str">
        <f>RIGHT(S12,LEN(S12)-FIND(" ",S12))</f>
        <v>Mayfield</v>
      </c>
      <c r="AK36" t="str">
        <f>LEFT(S12,1)</f>
        <v>B</v>
      </c>
      <c r="AL36" t="str">
        <f t="shared" si="6"/>
        <v>B. Mayfield</v>
      </c>
      <c r="AN36" t="str">
        <f>_xlfn.CONCAT(LEFT(S12,1),". ", RIGHT(S12,LEN(S12)-FIND(" ",S12)))</f>
        <v>B. Mayfield</v>
      </c>
    </row>
    <row r="37" spans="1:40">
      <c r="A37" s="5" t="s">
        <v>44</v>
      </c>
      <c r="B37" s="5" t="str">
        <f t="shared" si="11"/>
        <v>T. Bigsby</v>
      </c>
      <c r="C37" s="21">
        <v>40.6</v>
      </c>
      <c r="D37" s="21">
        <f>IFERROR(VLOOKUP(B37, $S$2:$X$98, 5,FALSE),-125)</f>
        <v>-125</v>
      </c>
      <c r="E37" s="22" t="s">
        <v>163</v>
      </c>
      <c r="F37" s="22" t="str">
        <f t="shared" si="4"/>
        <v>S. Diggs</v>
      </c>
      <c r="G37" s="17">
        <v>42.666666666666664</v>
      </c>
      <c r="H37" s="17">
        <f>IFERROR(VLOOKUP(F37,$S$2:$X$98,5,FALSE), -120)</f>
        <v>-120</v>
      </c>
      <c r="J37" s="23"/>
      <c r="L37" s="19"/>
      <c r="R37">
        <v>82</v>
      </c>
      <c r="S37" s="12" t="s">
        <v>430</v>
      </c>
      <c r="T37" s="12" t="s">
        <v>312</v>
      </c>
      <c r="U37" s="12">
        <v>121</v>
      </c>
      <c r="V37" s="14">
        <f t="shared" si="9"/>
        <v>-45.60526315789474</v>
      </c>
      <c r="W37" s="14">
        <f t="shared" si="10"/>
        <v>-3</v>
      </c>
      <c r="X37" s="14">
        <v>52</v>
      </c>
      <c r="Y37" s="14" t="e">
        <f>IF(T37="TE",VLOOKUP(S37,$J$2:$K$35,2,FALSE),IF(T37="RB",VLOOKUP(S37,$B$2:$C$66,2,FALSE),IF(T37="WR",VLOOKUP(S37,$F$2:$G$54,2,FALSE),IF(T37="QB",VLOOKUP(S37,$N$2:$O$29,2,FALSE)))))</f>
        <v>#N/A</v>
      </c>
      <c r="AJ37" t="str">
        <f>RIGHT(S13,LEN(S13)-FIND(" ",S13))</f>
        <v>Purdy</v>
      </c>
      <c r="AK37" t="str">
        <f>LEFT(S13,1)</f>
        <v>B</v>
      </c>
      <c r="AL37" t="str">
        <f t="shared" si="6"/>
        <v>B. Purdy</v>
      </c>
      <c r="AN37" t="str">
        <f>_xlfn.CONCAT(LEFT(S13,1),". ", RIGHT(S13,LEN(S13)-FIND(" ",S13)))</f>
        <v>B. Purdy</v>
      </c>
    </row>
    <row r="38" spans="1:40">
      <c r="A38" s="5" t="s">
        <v>38</v>
      </c>
      <c r="B38" s="5" t="str">
        <f t="shared" si="11"/>
        <v>J. Dobbins</v>
      </c>
      <c r="C38" s="21">
        <v>40.799999999999997</v>
      </c>
      <c r="D38" s="21">
        <f>IFERROR(VLOOKUP(B38, $S$2:$X$98, 5,FALSE),-125)</f>
        <v>-125</v>
      </c>
      <c r="E38" s="22" t="s">
        <v>161</v>
      </c>
      <c r="F38" s="22" t="str">
        <f t="shared" si="4"/>
        <v>R. Pearsall</v>
      </c>
      <c r="G38" s="17">
        <v>44.166666666666664</v>
      </c>
      <c r="H38" s="17">
        <f>IFERROR(VLOOKUP(F38,$S$2:$X$98,5,FALSE), -120)</f>
        <v>-120</v>
      </c>
      <c r="J38" s="23"/>
      <c r="L38" s="19"/>
      <c r="R38">
        <v>85</v>
      </c>
      <c r="S38" t="s">
        <v>293</v>
      </c>
      <c r="T38" t="s">
        <v>272</v>
      </c>
      <c r="U38">
        <v>287</v>
      </c>
      <c r="V38" s="14">
        <f t="shared" si="9"/>
        <v>94.48333333333332</v>
      </c>
      <c r="W38" s="14">
        <f t="shared" si="10"/>
        <v>-4</v>
      </c>
      <c r="X38" s="14">
        <v>103.4</v>
      </c>
      <c r="Y38" s="14">
        <f>IF(T38="TE",VLOOKUP(S38,$J$2:$K$35,2,FALSE),IF(T38="RB",VLOOKUP(S38,$B$2:$C$66,2,FALSE),IF(T38="WR",VLOOKUP(S38,$F$2:$G$54,2,FALSE),IF(T38="QB",VLOOKUP(S38,$N$2:$O$29,2,FALSE)))))</f>
        <v>14.8</v>
      </c>
      <c r="AJ38" t="str">
        <f>RIGHT(S14,LEN(S14)-FIND(" ",S14))</f>
        <v>Warren</v>
      </c>
      <c r="AK38" t="str">
        <f>LEFT(S14,1)</f>
        <v>T</v>
      </c>
      <c r="AL38" t="str">
        <f t="shared" si="6"/>
        <v>T. Warren</v>
      </c>
      <c r="AN38" t="str">
        <f>_xlfn.CONCAT(LEFT(S14,1),". ", RIGHT(S14,LEN(S14)-FIND(" ",S14)))</f>
        <v>T. Warren</v>
      </c>
    </row>
    <row r="39" spans="1:40">
      <c r="A39" s="5" t="s">
        <v>40</v>
      </c>
      <c r="B39" s="5" t="str">
        <f t="shared" si="11"/>
        <v>R. White</v>
      </c>
      <c r="C39" s="21">
        <v>41.8</v>
      </c>
      <c r="D39" s="21">
        <f>IFERROR(VLOOKUP(B39, $S$2:$X$98, 5,FALSE),-125)</f>
        <v>-85</v>
      </c>
      <c r="E39" s="22" t="s">
        <v>157</v>
      </c>
      <c r="F39" s="22" t="str">
        <f t="shared" si="4"/>
        <v>J. Reed</v>
      </c>
      <c r="G39" s="17">
        <v>44.166666666666664</v>
      </c>
      <c r="H39" s="17">
        <f>IFERROR(VLOOKUP(F39,$S$2:$X$98,5,FALSE), -120)</f>
        <v>-59</v>
      </c>
      <c r="J39" s="23"/>
      <c r="L39" s="19"/>
      <c r="R39">
        <v>84</v>
      </c>
      <c r="S39" s="12" t="s">
        <v>431</v>
      </c>
      <c r="T39" s="12" t="s">
        <v>312</v>
      </c>
      <c r="U39" s="12">
        <v>120</v>
      </c>
      <c r="V39" s="14">
        <f t="shared" si="9"/>
        <v>-46.60526315789474</v>
      </c>
      <c r="W39" s="14">
        <f t="shared" si="10"/>
        <v>-4</v>
      </c>
      <c r="X39" s="14">
        <v>49</v>
      </c>
      <c r="Y39" s="14">
        <f>IF(T39="TE",VLOOKUP(S39,$J$2:$K$35,2,FALSE),IF(T39="RB",VLOOKUP(S39,$B$2:$C$66,2,FALSE),IF(T39="WR",VLOOKUP(S39,$F$2:$G$54,2,FALSE),IF(T39="QB",VLOOKUP(S39,$N$2:$O$29,2,FALSE)))))</f>
        <v>25.666666666666668</v>
      </c>
      <c r="AJ39" t="str">
        <f>RIGHT(S15,LEN(S15)-FIND(" ",S15))</f>
        <v>Ferguson</v>
      </c>
      <c r="AK39" t="str">
        <f>LEFT(S15,1)</f>
        <v>J</v>
      </c>
      <c r="AL39" t="str">
        <f t="shared" si="6"/>
        <v>J. Ferguson</v>
      </c>
      <c r="AN39" t="str">
        <f>_xlfn.CONCAT(LEFT(S15,1),". ", RIGHT(S15,LEN(S15)-FIND(" ",S15)))</f>
        <v>J. Ferguson</v>
      </c>
    </row>
    <row r="40" spans="1:40">
      <c r="A40" s="5" t="s">
        <v>55</v>
      </c>
      <c r="B40" s="5" t="str">
        <f t="shared" si="11"/>
        <v>B. Tuten</v>
      </c>
      <c r="C40" s="21">
        <v>43</v>
      </c>
      <c r="D40" s="21">
        <f>IFERROR(VLOOKUP(B40, $S$2:$X$98, 5,FALSE),-125)</f>
        <v>-125</v>
      </c>
      <c r="E40" s="22" t="s">
        <v>167</v>
      </c>
      <c r="F40" s="22" t="str">
        <f t="shared" si="4"/>
        <v>C. Kupp</v>
      </c>
      <c r="G40" s="17">
        <v>45</v>
      </c>
      <c r="H40" s="17">
        <f>IFERROR(VLOOKUP(F40,$S$2:$X$98,5,FALSE), -120)</f>
        <v>-120</v>
      </c>
      <c r="J40" s="23"/>
      <c r="L40" s="19"/>
      <c r="R40">
        <v>86</v>
      </c>
      <c r="S40" s="12" t="s">
        <v>433</v>
      </c>
      <c r="T40" s="12" t="s">
        <v>312</v>
      </c>
      <c r="U40" s="12">
        <v>119</v>
      </c>
      <c r="V40" s="14">
        <f t="shared" si="9"/>
        <v>-47.60526315789474</v>
      </c>
      <c r="W40" s="14">
        <f t="shared" si="10"/>
        <v>-5</v>
      </c>
      <c r="X40" s="14">
        <v>50</v>
      </c>
      <c r="Y40" s="14">
        <f>IF(T40="TE",VLOOKUP(S40,$J$2:$K$35,2,FALSE),IF(T40="RB",VLOOKUP(S40,$B$2:$C$66,2,FALSE),IF(T40="WR",VLOOKUP(S40,$F$2:$G$54,2,FALSE),IF(T40="QB",VLOOKUP(S40,$N$2:$O$29,2,FALSE)))))</f>
        <v>28.666666666666668</v>
      </c>
      <c r="AJ40" t="str">
        <f>RIGHT(S16,LEN(S16)-FIND(" ",S16))</f>
        <v>Nix</v>
      </c>
      <c r="AK40" t="str">
        <f>LEFT(S16,1)</f>
        <v>B</v>
      </c>
      <c r="AL40" t="str">
        <f t="shared" si="6"/>
        <v>B. Nix</v>
      </c>
      <c r="AN40" t="str">
        <f>_xlfn.CONCAT(LEFT(S16,1),". ", RIGHT(S16,LEN(S16)-FIND(" ",S16)))</f>
        <v>B. Nix</v>
      </c>
    </row>
    <row r="41" spans="1:40">
      <c r="A41" s="5" t="s">
        <v>35</v>
      </c>
      <c r="B41" s="5" t="str">
        <f t="shared" si="11"/>
        <v>A. Ekeler</v>
      </c>
      <c r="C41" s="21">
        <v>45.4</v>
      </c>
      <c r="D41" s="21">
        <f>IFERROR(VLOOKUP(B41, $S$2:$X$98, 5,FALSE),-125)</f>
        <v>-72</v>
      </c>
      <c r="E41" s="22" t="s">
        <v>164</v>
      </c>
      <c r="F41" s="22" t="str">
        <f t="shared" si="4"/>
        <v>J. Downs</v>
      </c>
      <c r="G41" s="17">
        <v>45.333333333333336</v>
      </c>
      <c r="H41" s="17">
        <f>IFERROR(VLOOKUP(F41,$S$2:$X$98,5,FALSE), -120)</f>
        <v>-120</v>
      </c>
      <c r="J41" s="23"/>
      <c r="L41" s="19"/>
      <c r="R41">
        <v>87</v>
      </c>
      <c r="S41" t="s">
        <v>294</v>
      </c>
      <c r="T41" t="s">
        <v>272</v>
      </c>
      <c r="U41">
        <v>285</v>
      </c>
      <c r="V41" s="14">
        <f t="shared" si="9"/>
        <v>92.48333333333332</v>
      </c>
      <c r="W41" s="14">
        <f t="shared" si="10"/>
        <v>-6</v>
      </c>
      <c r="X41" s="14">
        <v>121.6</v>
      </c>
      <c r="Y41" s="14" t="e">
        <f>IF(T41="TE",VLOOKUP(S41,$J$2:$K$35,2,FALSE),IF(T41="RB",VLOOKUP(S41,$B$2:$C$66,2,FALSE),IF(T41="WR",VLOOKUP(S41,$F$2:$G$54,2,FALSE),IF(T41="QB",VLOOKUP(S41,$N$2:$O$29,2,FALSE)))))</f>
        <v>#N/A</v>
      </c>
      <c r="AJ41" t="e">
        <f>RIGHT(#REF!,LEN(#REF!)-FIND(" ",#REF!))</f>
        <v>#REF!</v>
      </c>
      <c r="AK41" t="e">
        <f>LEFT(#REF!,1)</f>
        <v>#REF!</v>
      </c>
      <c r="AL41" t="e">
        <f t="shared" si="6"/>
        <v>#REF!</v>
      </c>
      <c r="AN41" t="e">
        <f>_xlfn.CONCAT(LEFT(#REF!,1),". ", RIGHT(#REF!,LEN(#REF!)-FIND(" ",#REF!)))</f>
        <v>#REF!</v>
      </c>
    </row>
    <row r="42" spans="1:40">
      <c r="A42" s="5" t="s">
        <v>46</v>
      </c>
      <c r="B42" s="5" t="str">
        <f t="shared" si="11"/>
        <v>T. Allgeier</v>
      </c>
      <c r="C42" s="21">
        <v>47.6</v>
      </c>
      <c r="D42" s="21">
        <f>IFERROR(VLOOKUP(B42, $S$2:$X$98, 5,FALSE),-125)</f>
        <v>-87</v>
      </c>
      <c r="E42" s="22" t="s">
        <v>199</v>
      </c>
      <c r="F42" s="22" t="str">
        <f t="shared" si="4"/>
        <v>M. Pittman</v>
      </c>
      <c r="G42" s="17">
        <v>47</v>
      </c>
      <c r="H42" s="17">
        <f>IFERROR(VLOOKUP(F42,$S$2:$X$98,5,FALSE), -120)</f>
        <v>-120</v>
      </c>
      <c r="J42" s="23"/>
      <c r="L42" s="19"/>
      <c r="R42">
        <v>90</v>
      </c>
      <c r="S42" t="s">
        <v>440</v>
      </c>
      <c r="T42" t="s">
        <v>312</v>
      </c>
      <c r="U42">
        <v>114</v>
      </c>
      <c r="V42" s="14">
        <f t="shared" si="9"/>
        <v>-52.60526315789474</v>
      </c>
      <c r="W42" s="14">
        <f t="shared" si="10"/>
        <v>-10</v>
      </c>
      <c r="X42" s="14">
        <v>203.2</v>
      </c>
      <c r="Y42" s="14">
        <f>IF(T42="TE",VLOOKUP(S42,$J$2:$K$35,2,FALSE),IF(T42="RB",VLOOKUP(S42,$B$2:$C$66,2,FALSE),IF(T42="WR",VLOOKUP(S42,$F$2:$G$54,2,FALSE),IF(T42="QB",VLOOKUP(S42,$N$2:$O$29,2,FALSE)))))</f>
        <v>25</v>
      </c>
      <c r="AJ42" t="str">
        <f>RIGHT(S17,LEN(S17)-FIND(" ",S17))</f>
        <v>Goedert</v>
      </c>
      <c r="AK42" t="str">
        <f>LEFT(S17,1)</f>
        <v>D</v>
      </c>
      <c r="AL42" t="str">
        <f t="shared" si="6"/>
        <v>D. Goedert</v>
      </c>
      <c r="AN42" t="str">
        <f>_xlfn.CONCAT(LEFT(S17,1),". ", RIGHT(S17,LEN(S17)-FIND(" ",S17)))</f>
        <v>D. Goedert</v>
      </c>
    </row>
    <row r="43" spans="1:40">
      <c r="A43" s="5" t="s">
        <v>45</v>
      </c>
      <c r="B43" s="5" t="str">
        <f t="shared" si="11"/>
        <v>I. Guerendo</v>
      </c>
      <c r="C43" s="21">
        <v>48.2</v>
      </c>
      <c r="D43" s="21">
        <f>IFERROR(VLOOKUP(B43, $S$2:$X$98, 5,FALSE),-125)</f>
        <v>-125</v>
      </c>
      <c r="E43" s="22" t="s">
        <v>166</v>
      </c>
      <c r="F43" s="22" t="str">
        <f t="shared" si="4"/>
        <v>D. Mooney</v>
      </c>
      <c r="G43" s="17">
        <v>47.666666666666664</v>
      </c>
      <c r="H43" s="17">
        <f>IFERROR(VLOOKUP(F43,$S$2:$X$98,5,FALSE), -120)</f>
        <v>-72</v>
      </c>
      <c r="J43" s="23"/>
      <c r="L43" s="19"/>
      <c r="R43">
        <v>91</v>
      </c>
      <c r="S43" t="s">
        <v>441</v>
      </c>
      <c r="T43" t="s">
        <v>312</v>
      </c>
      <c r="U43">
        <v>112</v>
      </c>
      <c r="V43" s="14">
        <f t="shared" si="9"/>
        <v>-54.60526315789474</v>
      </c>
      <c r="W43" s="14">
        <f t="shared" si="10"/>
        <v>-12</v>
      </c>
      <c r="X43" s="14">
        <v>245.9</v>
      </c>
      <c r="Y43" s="14">
        <f>IF(T43="TE",VLOOKUP(S43,$J$2:$K$35,2,FALSE),IF(T43="RB",VLOOKUP(S43,$B$2:$C$66,2,FALSE),IF(T43="WR",VLOOKUP(S43,$F$2:$G$54,2,FALSE),IF(T43="QB",VLOOKUP(S43,$N$2:$O$29,2,FALSE)))))</f>
        <v>30</v>
      </c>
      <c r="AJ43" t="e">
        <f>RIGHT(#REF!,LEN(#REF!)-FIND(" ",#REF!))</f>
        <v>#REF!</v>
      </c>
      <c r="AK43" t="e">
        <f>LEFT(#REF!,1)</f>
        <v>#REF!</v>
      </c>
      <c r="AL43" t="e">
        <f t="shared" si="6"/>
        <v>#REF!</v>
      </c>
      <c r="AN43" t="e">
        <f>_xlfn.CONCAT(LEFT(#REF!,1),". ", RIGHT(#REF!,LEN(#REF!)-FIND(" ",#REF!)))</f>
        <v>#REF!</v>
      </c>
    </row>
    <row r="44" spans="1:40">
      <c r="A44" s="5" t="s">
        <v>50</v>
      </c>
      <c r="B44" s="5" t="str">
        <f t="shared" si="11"/>
        <v>R. Davis</v>
      </c>
      <c r="C44" s="21">
        <v>48.4</v>
      </c>
      <c r="D44" s="21">
        <f>IFERROR(VLOOKUP(B44, $S$2:$X$98, 5,FALSE),-125)</f>
        <v>-83</v>
      </c>
      <c r="E44" s="22" t="s">
        <v>171</v>
      </c>
      <c r="F44" s="22" t="str">
        <f t="shared" si="4"/>
        <v>M. Golden</v>
      </c>
      <c r="G44" s="17">
        <v>48.166666666666664</v>
      </c>
      <c r="H44" s="17">
        <f>IFERROR(VLOOKUP(F44,$S$2:$X$98,5,FALSE), -120)</f>
        <v>-120</v>
      </c>
      <c r="J44" s="23"/>
      <c r="L44" s="19"/>
      <c r="R44">
        <v>93</v>
      </c>
      <c r="S44" t="s">
        <v>296</v>
      </c>
      <c r="T44" t="s">
        <v>272</v>
      </c>
      <c r="U44">
        <v>278</v>
      </c>
      <c r="V44" s="14">
        <f t="shared" si="9"/>
        <v>85.48333333333332</v>
      </c>
      <c r="W44" s="14">
        <f t="shared" si="10"/>
        <v>-13</v>
      </c>
      <c r="X44" s="14">
        <v>89.9</v>
      </c>
      <c r="Y44" s="14" t="e">
        <f>IF(T44="TE",VLOOKUP(S44,$J$2:$K$35,2,FALSE),IF(T44="RB",VLOOKUP(S44,$B$2:$C$66,2,FALSE),IF(T44="WR",VLOOKUP(S44,$F$2:$G$54,2,FALSE),IF(T44="QB",VLOOKUP(S44,$N$2:$O$29,2,FALSE)))))</f>
        <v>#N/A</v>
      </c>
      <c r="AJ44" t="str">
        <f>RIGHT(S18,LEN(S18)-FIND(" ",S18))</f>
        <v>Okonkwo</v>
      </c>
      <c r="AK44" t="str">
        <f>LEFT(S18,1)</f>
        <v>C</v>
      </c>
      <c r="AL44" t="str">
        <f t="shared" si="6"/>
        <v>C. Okonkwo</v>
      </c>
      <c r="AN44" t="str">
        <f>_xlfn.CONCAT(LEFT(S18,1),". ", RIGHT(S18,LEN(S18)-FIND(" ",S18)))</f>
        <v>C. Okonkwo</v>
      </c>
    </row>
    <row r="45" spans="1:40">
      <c r="A45" s="5" t="s">
        <v>56</v>
      </c>
      <c r="B45" s="5" t="str">
        <f t="shared" si="11"/>
        <v>R. Dowdle</v>
      </c>
      <c r="C45" s="21">
        <v>49</v>
      </c>
      <c r="D45" s="21">
        <f>IFERROR(VLOOKUP(B45, $S$2:$X$98, 5,FALSE),-125)</f>
        <v>-93</v>
      </c>
      <c r="E45" s="22" t="s">
        <v>199</v>
      </c>
      <c r="F45" s="22" t="str">
        <f t="shared" si="4"/>
        <v>M. Pittman</v>
      </c>
      <c r="G45" s="17">
        <v>49.6</v>
      </c>
      <c r="H45" s="17">
        <f>IFERROR(VLOOKUP(F45,$S$2:$X$98,5,FALSE), -120)</f>
        <v>-120</v>
      </c>
      <c r="J45" s="23"/>
      <c r="L45" s="19"/>
      <c r="R45">
        <v>94</v>
      </c>
      <c r="S45" t="s">
        <v>443</v>
      </c>
      <c r="T45" t="s">
        <v>312</v>
      </c>
      <c r="U45">
        <v>111</v>
      </c>
      <c r="V45" s="14">
        <f t="shared" si="9"/>
        <v>-55.60526315789474</v>
      </c>
      <c r="W45" s="14">
        <f t="shared" si="10"/>
        <v>-13</v>
      </c>
      <c r="X45" s="14">
        <v>191.1</v>
      </c>
      <c r="Y45" s="14">
        <f>IF(T45="TE",VLOOKUP(S45,$J$2:$K$35,2,FALSE),IF(T45="RB",VLOOKUP(S45,$B$2:$C$66,2,FALSE),IF(T45="WR",VLOOKUP(S45,$F$2:$G$54,2,FALSE),IF(T45="QB",VLOOKUP(S45,$N$2:$O$29,2,FALSE)))))</f>
        <v>28</v>
      </c>
      <c r="AJ45" t="str">
        <f>RIGHT(S19,LEN(S19)-FIND(" ",S19))</f>
        <v>Kincaid</v>
      </c>
      <c r="AK45" t="str">
        <f>LEFT(S19,1)</f>
        <v>D</v>
      </c>
      <c r="AL45" t="str">
        <f t="shared" si="6"/>
        <v>D. Kincaid</v>
      </c>
      <c r="AN45" t="str">
        <f>_xlfn.CONCAT(LEFT(S19,1),". ", RIGHT(S19,LEN(S19)-FIND(" ",S19)))</f>
        <v>D. Kincaid</v>
      </c>
    </row>
    <row r="46" spans="1:40">
      <c r="A46" s="5" t="s">
        <v>49</v>
      </c>
      <c r="B46" s="5" t="str">
        <f t="shared" si="11"/>
        <v>J. Ford</v>
      </c>
      <c r="C46" s="21">
        <v>51</v>
      </c>
      <c r="D46" s="21">
        <f>IFERROR(VLOOKUP(B46, $S$2:$X$98, 5,FALSE),-125)</f>
        <v>-88</v>
      </c>
      <c r="E46" s="22" t="s">
        <v>170</v>
      </c>
      <c r="F46" s="22" t="str">
        <f t="shared" si="4"/>
        <v>E. Egbuka</v>
      </c>
      <c r="G46" s="17">
        <v>52</v>
      </c>
      <c r="H46" s="17">
        <f>IFERROR(VLOOKUP(F46,$S$2:$X$98,5,FALSE), -120)</f>
        <v>-120</v>
      </c>
      <c r="J46" s="23"/>
      <c r="L46" s="19"/>
      <c r="R46">
        <v>95</v>
      </c>
      <c r="S46" t="s">
        <v>297</v>
      </c>
      <c r="T46" t="s">
        <v>272</v>
      </c>
      <c r="U46">
        <v>277</v>
      </c>
      <c r="V46" s="14">
        <f t="shared" si="9"/>
        <v>84.48333333333332</v>
      </c>
      <c r="W46" s="14">
        <f t="shared" si="10"/>
        <v>-14</v>
      </c>
      <c r="X46" s="14">
        <v>125.4</v>
      </c>
      <c r="Y46" s="14">
        <f>IF(T46="TE",VLOOKUP(S46,$J$2:$K$35,2,FALSE),IF(T46="RB",VLOOKUP(S46,$B$2:$C$66,2,FALSE),IF(T46="WR",VLOOKUP(S46,$F$2:$G$54,2,FALSE),IF(T46="QB",VLOOKUP(S46,$N$2:$O$29,2,FALSE)))))</f>
        <v>15.4</v>
      </c>
      <c r="AJ46" t="e">
        <f>RIGHT(#REF!,LEN(#REF!)-FIND(" ",#REF!))</f>
        <v>#REF!</v>
      </c>
      <c r="AK46" t="e">
        <f>LEFT(#REF!,1)</f>
        <v>#REF!</v>
      </c>
      <c r="AL46" t="e">
        <f t="shared" si="6"/>
        <v>#REF!</v>
      </c>
      <c r="AN46" t="e">
        <f>_xlfn.CONCAT(LEFT(#REF!,1),". ", RIGHT(#REF!,LEN(#REF!)-FIND(" ",#REF!)))</f>
        <v>#REF!</v>
      </c>
    </row>
    <row r="47" spans="1:40">
      <c r="A47" s="5" t="s">
        <v>58</v>
      </c>
      <c r="B47" s="5" t="str">
        <f t="shared" si="11"/>
        <v>J. Wright</v>
      </c>
      <c r="C47" s="21">
        <v>51</v>
      </c>
      <c r="D47" s="21">
        <f>IFERROR(VLOOKUP(B47, $S$2:$X$98, 5,FALSE),-125)</f>
        <v>-72</v>
      </c>
      <c r="E47" s="22" t="s">
        <v>169</v>
      </c>
      <c r="F47" s="22" t="str">
        <f t="shared" si="4"/>
        <v>K. Coleman</v>
      </c>
      <c r="G47" s="17">
        <v>52.333333333333336</v>
      </c>
      <c r="H47" s="17">
        <f>IFERROR(VLOOKUP(F47,$S$2:$X$98,5,FALSE), -120)</f>
        <v>-120</v>
      </c>
      <c r="J47" s="23"/>
      <c r="L47" s="19"/>
      <c r="R47">
        <v>96</v>
      </c>
      <c r="S47" t="s">
        <v>444</v>
      </c>
      <c r="T47" t="s">
        <v>312</v>
      </c>
      <c r="U47">
        <v>110</v>
      </c>
      <c r="V47" s="14">
        <f t="shared" si="9"/>
        <v>-56.60526315789474</v>
      </c>
      <c r="W47" s="14">
        <f t="shared" si="10"/>
        <v>-14</v>
      </c>
      <c r="X47" s="14">
        <v>205.2</v>
      </c>
      <c r="Y47" s="14">
        <f>IF(T47="TE",VLOOKUP(S47,$J$2:$K$35,2,FALSE),IF(T47="RB",VLOOKUP(S47,$B$2:$C$66,2,FALSE),IF(T47="WR",VLOOKUP(S47,$F$2:$G$54,2,FALSE),IF(T47="QB",VLOOKUP(S47,$N$2:$O$29,2,FALSE)))))</f>
        <v>24.4</v>
      </c>
      <c r="AJ47" t="e">
        <f>RIGHT(#REF!,LEN(#REF!)-FIND(" ",#REF!))</f>
        <v>#REF!</v>
      </c>
      <c r="AK47" t="e">
        <f>LEFT(#REF!,1)</f>
        <v>#REF!</v>
      </c>
      <c r="AL47" t="e">
        <f t="shared" si="6"/>
        <v>#REF!</v>
      </c>
      <c r="AN47" t="e">
        <f>_xlfn.CONCAT(LEFT(#REF!,1),". ", RIGHT(#REF!,LEN(#REF!)-FIND(" ",#REF!)))</f>
        <v>#REF!</v>
      </c>
    </row>
    <row r="48" spans="1:40">
      <c r="A48" s="5" t="s">
        <v>57</v>
      </c>
      <c r="B48" s="5" t="str">
        <f t="shared" si="11"/>
        <v>B. Allen</v>
      </c>
      <c r="C48" s="21">
        <v>51.25</v>
      </c>
      <c r="D48" s="21">
        <f>IFERROR(VLOOKUP(B48, $S$2:$X$98, 5,FALSE),-125)</f>
        <v>-125</v>
      </c>
      <c r="E48" s="22" t="s">
        <v>172</v>
      </c>
      <c r="F48" s="22" t="str">
        <f t="shared" si="4"/>
        <v>R. Shaheed</v>
      </c>
      <c r="G48" s="17">
        <v>52.833333333333336</v>
      </c>
      <c r="H48" s="17">
        <f>IFERROR(VLOOKUP(F48,$S$2:$X$98,5,FALSE), -120)</f>
        <v>-120</v>
      </c>
      <c r="J48" s="23"/>
      <c r="L48" s="19"/>
      <c r="R48">
        <v>97</v>
      </c>
      <c r="S48" t="s">
        <v>445</v>
      </c>
      <c r="T48" t="s">
        <v>312</v>
      </c>
      <c r="U48">
        <v>110</v>
      </c>
      <c r="V48" s="14">
        <f t="shared" si="9"/>
        <v>-56.60526315789474</v>
      </c>
      <c r="W48" s="14">
        <f t="shared" si="10"/>
        <v>-14</v>
      </c>
      <c r="X48" s="14">
        <v>265</v>
      </c>
      <c r="Y48" s="14">
        <f>IF(T48="TE",VLOOKUP(S48,$J$2:$K$35,2,FALSE),IF(T48="RB",VLOOKUP(S48,$B$2:$C$66,2,FALSE),IF(T48="WR",VLOOKUP(S48,$F$2:$G$54,2,FALSE),IF(T48="QB",VLOOKUP(S48,$N$2:$O$29,2,FALSE)))))</f>
        <v>33</v>
      </c>
      <c r="AJ48" t="str">
        <f>RIGHT(S20,LEN(S20)-FIND(" ",S20))</f>
        <v>Pitts</v>
      </c>
      <c r="AK48" t="str">
        <f>LEFT(S20,1)</f>
        <v>K</v>
      </c>
      <c r="AL48" t="str">
        <f t="shared" si="6"/>
        <v>K. Pitts</v>
      </c>
      <c r="AN48" t="str">
        <f>_xlfn.CONCAT(LEFT(S20,1),". ", RIGHT(S20,LEN(S20)-FIND(" ",S20)))</f>
        <v>K. Pitts</v>
      </c>
    </row>
    <row r="49" spans="1:40">
      <c r="A49" s="5" t="s">
        <v>66</v>
      </c>
      <c r="B49" s="5" t="str">
        <f t="shared" ref="B49:B58" si="13">_xlfn.CONCAT(LEFT(A49,1),". ", RIGHT(A49,LEN(A49)-FIND(" ",A49)))</f>
        <v>J. Hill</v>
      </c>
      <c r="C49" s="21">
        <v>61.666666669999998</v>
      </c>
      <c r="D49" s="21">
        <f>IFERROR(VLOOKUP(B49, $S$2:$X$98, 5,FALSE),-125)</f>
        <v>-125</v>
      </c>
      <c r="E49" s="22" t="s">
        <v>182</v>
      </c>
      <c r="F49" s="22" t="str">
        <f t="shared" si="4"/>
        <v>Q. Johnston</v>
      </c>
      <c r="G49" s="17">
        <v>59.5</v>
      </c>
      <c r="H49" s="17">
        <f>IFERROR(VLOOKUP(F49,$S$2:$X$98,5,FALSE), -120)</f>
        <v>-120</v>
      </c>
      <c r="J49" s="23"/>
      <c r="L49" s="19"/>
      <c r="R49">
        <v>107</v>
      </c>
      <c r="S49" t="s">
        <v>303</v>
      </c>
      <c r="T49" t="s">
        <v>272</v>
      </c>
      <c r="U49">
        <v>268</v>
      </c>
      <c r="V49" s="14">
        <f t="shared" ref="V49:V54" si="14">IF(T49="QB", U49-$AD$2, IF(T49="RB", U49-$AA$2, IF(T49="WR", U49-$AB$2, IF(T49="TE", U49-$AC$2, 0))))</f>
        <v>75.48333333333332</v>
      </c>
      <c r="W49" s="14">
        <f t="shared" ref="W49:W54" si="15">IF(T49="QB", U49-$AD$5, IF(T49="RB", U49-$AA$5, IF(T49="WR", U49-$AB$5, IF(T49="TE", U49-$AC$5, 0))))</f>
        <v>-23</v>
      </c>
      <c r="X49" s="14">
        <v>185.4</v>
      </c>
      <c r="Y49" s="14">
        <f>IF(T49="TE",VLOOKUP(S49,$J$2:$K$35,2,FALSE),IF(T49="RB",VLOOKUP(S49,$B$2:$C$66,2,FALSE),IF(T49="WR",VLOOKUP(S49,$F$2:$G$54,2,FALSE),IF(T49="QB",VLOOKUP(S49,$N$2:$O$29,2,FALSE)))))</f>
        <v>23.75</v>
      </c>
      <c r="AJ49" t="str">
        <f>RIGHT(S27,LEN(S27)-FIND(" ",S27))</f>
        <v>Lawrence</v>
      </c>
      <c r="AK49" t="str">
        <f>LEFT(S27,1)</f>
        <v>T</v>
      </c>
      <c r="AL49" t="str">
        <f t="shared" si="6"/>
        <v>T. Lawrence</v>
      </c>
      <c r="AN49" t="str">
        <f>_xlfn.CONCAT(LEFT(S27,1),". ", RIGHT(S27,LEN(S27)-FIND(" ",S27)))</f>
        <v>T. Lawrence</v>
      </c>
    </row>
    <row r="50" spans="1:40">
      <c r="A50" s="5" t="s">
        <v>79</v>
      </c>
      <c r="B50" s="5" t="str">
        <f t="shared" si="13"/>
        <v>D. Singletary</v>
      </c>
      <c r="C50" s="21">
        <v>68</v>
      </c>
      <c r="D50" s="21">
        <f>IFERROR(VLOOKUP(B50, $S$2:$X$98, 5,FALSE),-125)</f>
        <v>-125</v>
      </c>
      <c r="E50" s="22" t="s">
        <v>193</v>
      </c>
      <c r="F50" s="22" t="str">
        <f t="shared" ref="F50:F54" si="16">_xlfn.CONCAT(LEFT(E50,1),". ", RIGHT(E50,LEN(E50)-FIND(" ",E50)))</f>
        <v>J. Bech</v>
      </c>
      <c r="G50" s="17">
        <v>64.8</v>
      </c>
      <c r="H50" s="17">
        <f>IFERROR(VLOOKUP(F50,$S$2:$X$98,5,FALSE), -120)</f>
        <v>-120</v>
      </c>
      <c r="J50" s="23"/>
      <c r="L50" s="19"/>
      <c r="R50">
        <v>117</v>
      </c>
      <c r="S50" t="s">
        <v>304</v>
      </c>
      <c r="T50" t="s">
        <v>272</v>
      </c>
      <c r="U50">
        <v>263</v>
      </c>
      <c r="V50" s="14">
        <f t="shared" si="14"/>
        <v>70.48333333333332</v>
      </c>
      <c r="W50" s="14">
        <f t="shared" si="15"/>
        <v>-28</v>
      </c>
      <c r="X50" s="14">
        <v>199.4</v>
      </c>
      <c r="Y50" s="14">
        <f>IF(T50="TE",VLOOKUP(S50,$J$2:$K$35,2,FALSE),IF(T50="RB",VLOOKUP(S50,$B$2:$C$66,2,FALSE),IF(T50="WR",VLOOKUP(S50,$F$2:$G$54,2,FALSE),IF(T50="QB",VLOOKUP(S50,$N$2:$O$29,2,FALSE)))))</f>
        <v>22</v>
      </c>
      <c r="AJ50" t="str">
        <f>RIGHT(S30,LEN(S30)-FIND(" ",S30))</f>
        <v>Eagles</v>
      </c>
      <c r="AK50" t="str">
        <f>LEFT(S30,1)</f>
        <v>P</v>
      </c>
      <c r="AL50" t="str">
        <f t="shared" ref="AL50:AL88" si="17">_xlfn.CONCAT(AK50,". ",AJ50)</f>
        <v>P. Eagles</v>
      </c>
      <c r="AN50" t="str">
        <f>_xlfn.CONCAT(LEFT(S30,1),". ", RIGHT(S30,LEN(S30)-FIND(" ",S30)))</f>
        <v>P. Eagles</v>
      </c>
    </row>
    <row r="51" spans="1:40">
      <c r="A51" s="5" t="s">
        <v>78</v>
      </c>
      <c r="B51" s="5" t="str">
        <f t="shared" si="13"/>
        <v>W. Shipley</v>
      </c>
      <c r="C51" s="21">
        <v>71.5</v>
      </c>
      <c r="D51" s="21">
        <f>IFERROR(VLOOKUP(B51, $S$2:$X$98, 5,FALSE),-125)</f>
        <v>-125</v>
      </c>
      <c r="E51" s="22" t="s">
        <v>201</v>
      </c>
      <c r="F51" s="22" t="str">
        <f t="shared" si="16"/>
        <v>D. Douglas</v>
      </c>
      <c r="G51" s="17">
        <v>68</v>
      </c>
      <c r="H51" s="17">
        <f>IFERROR(VLOOKUP(F51,$S$2:$X$98,5,FALSE), -120)</f>
        <v>-93</v>
      </c>
      <c r="J51" s="23"/>
      <c r="L51" s="19"/>
      <c r="R51">
        <v>118</v>
      </c>
      <c r="S51" t="s">
        <v>305</v>
      </c>
      <c r="T51" t="s">
        <v>272</v>
      </c>
      <c r="U51">
        <v>257</v>
      </c>
      <c r="V51" s="14">
        <f t="shared" si="14"/>
        <v>64.48333333333332</v>
      </c>
      <c r="W51" s="14">
        <f t="shared" si="15"/>
        <v>-34</v>
      </c>
      <c r="X51" s="14">
        <v>152.9</v>
      </c>
      <c r="Y51" s="14">
        <f>IF(T51="TE",VLOOKUP(S51,$J$2:$K$35,2,FALSE),IF(T51="RB",VLOOKUP(S51,$B$2:$C$66,2,FALSE),IF(T51="WR",VLOOKUP(S51,$F$2:$G$54,2,FALSE),IF(T51="QB",VLOOKUP(S51,$N$2:$O$29,2,FALSE)))))</f>
        <v>25</v>
      </c>
      <c r="AJ51" t="str">
        <f>RIGHT(S34,LEN(S34)-FIND(" ",S34))</f>
        <v>Texans</v>
      </c>
      <c r="AK51" t="str">
        <f>LEFT(S34,1)</f>
        <v>H</v>
      </c>
      <c r="AL51" t="str">
        <f t="shared" si="17"/>
        <v>H. Texans</v>
      </c>
      <c r="AN51" t="str">
        <f>_xlfn.CONCAT(LEFT(S34,1),". ", RIGHT(S34,LEN(S34)-FIND(" ",S34)))</f>
        <v>H. Texans</v>
      </c>
    </row>
    <row r="52" spans="1:40">
      <c r="A52" s="5" t="s">
        <v>90</v>
      </c>
      <c r="B52" s="5" t="str">
        <f t="shared" si="13"/>
        <v>J. James</v>
      </c>
      <c r="C52" s="21">
        <v>72</v>
      </c>
      <c r="D52" s="21">
        <f>IFERROR(VLOOKUP(B52, $S$2:$X$98, 5,FALSE),-125)</f>
        <v>-125</v>
      </c>
      <c r="E52" s="22" t="s">
        <v>192</v>
      </c>
      <c r="F52" s="22" t="str">
        <f t="shared" si="16"/>
        <v>J. Coker</v>
      </c>
      <c r="G52" s="17">
        <v>68</v>
      </c>
      <c r="H52" s="17">
        <f>IFERROR(VLOOKUP(F52,$S$2:$X$98,5,FALSE), -120)</f>
        <v>-120</v>
      </c>
      <c r="J52" s="23"/>
      <c r="L52" s="19"/>
      <c r="R52">
        <v>119</v>
      </c>
      <c r="S52" t="s">
        <v>306</v>
      </c>
      <c r="T52" t="s">
        <v>272</v>
      </c>
      <c r="U52">
        <v>257</v>
      </c>
      <c r="V52" s="14">
        <f t="shared" si="14"/>
        <v>64.48333333333332</v>
      </c>
      <c r="W52" s="14">
        <f t="shared" si="15"/>
        <v>-34</v>
      </c>
      <c r="X52" s="14">
        <v>195.1</v>
      </c>
      <c r="Y52" s="14">
        <f>IF(T52="TE",VLOOKUP(S52,$J$2:$K$35,2,FALSE),IF(T52="RB",VLOOKUP(S52,$B$2:$C$66,2,FALSE),IF(T52="WR",VLOOKUP(S52,$F$2:$G$54,2,FALSE),IF(T52="QB",VLOOKUP(S52,$N$2:$O$29,2,FALSE)))))</f>
        <v>22.6</v>
      </c>
      <c r="AJ52" t="str">
        <f>RIGHT(S35,LEN(S35)-FIND(" ",S35))</f>
        <v>Prescott</v>
      </c>
      <c r="AK52" t="str">
        <f>LEFT(S35,1)</f>
        <v>D</v>
      </c>
      <c r="AL52" t="str">
        <f t="shared" si="17"/>
        <v>D. Prescott</v>
      </c>
      <c r="AN52" t="str">
        <f>_xlfn.CONCAT(LEFT(S35,1),". ", RIGHT(S35,LEN(S35)-FIND(" ",S35)))</f>
        <v>D. Prescott</v>
      </c>
    </row>
    <row r="53" spans="1:40">
      <c r="A53" s="5" t="s">
        <v>80</v>
      </c>
      <c r="B53" s="5" t="str">
        <f t="shared" si="13"/>
        <v>A. Dillon</v>
      </c>
      <c r="C53" s="21">
        <v>75</v>
      </c>
      <c r="D53" s="21">
        <f>IFERROR(VLOOKUP(B53, $S$2:$X$98, 5,FALSE),-125)</f>
        <v>-125</v>
      </c>
      <c r="E53" s="22" t="s">
        <v>188</v>
      </c>
      <c r="F53" s="22" t="str">
        <f t="shared" si="16"/>
        <v>J. Palmer</v>
      </c>
      <c r="G53" s="17">
        <v>70.5</v>
      </c>
      <c r="H53" s="17">
        <f>IFERROR(VLOOKUP(F53,$S$2:$X$98,5,FALSE), -120)</f>
        <v>-87</v>
      </c>
      <c r="J53" s="23"/>
      <c r="L53" s="19"/>
      <c r="R53">
        <v>124</v>
      </c>
      <c r="S53" t="s">
        <v>308</v>
      </c>
      <c r="T53" t="s">
        <v>272</v>
      </c>
      <c r="U53">
        <v>254</v>
      </c>
      <c r="V53" s="14">
        <f t="shared" si="14"/>
        <v>61.48333333333332</v>
      </c>
      <c r="W53" s="14">
        <f t="shared" si="15"/>
        <v>-37</v>
      </c>
      <c r="X53" s="14">
        <v>226.9</v>
      </c>
      <c r="Y53" s="14">
        <f>IF(T53="TE",VLOOKUP(S53,$J$2:$K$35,2,FALSE),IF(T53="RB",VLOOKUP(S53,$B$2:$C$66,2,FALSE),IF(T53="WR",VLOOKUP(S53,$F$2:$G$54,2,FALSE),IF(T53="QB",VLOOKUP(S53,$N$2:$O$29,2,FALSE)))))</f>
        <v>25</v>
      </c>
      <c r="AJ53" t="str">
        <f>RIGHT(S36,LEN(S36)-FIND(" ",S36))</f>
        <v>Fields</v>
      </c>
      <c r="AK53" t="str">
        <f>LEFT(S36,1)</f>
        <v>J</v>
      </c>
      <c r="AL53" t="str">
        <f t="shared" si="17"/>
        <v>J. Fields</v>
      </c>
      <c r="AN53" t="str">
        <f>_xlfn.CONCAT(LEFT(S36,1),". ", RIGHT(S36,LEN(S36)-FIND(" ",S36)))</f>
        <v>J. Fields</v>
      </c>
    </row>
    <row r="54" spans="1:40">
      <c r="A54" s="5" t="s">
        <v>92</v>
      </c>
      <c r="B54" s="5" t="str">
        <f t="shared" si="13"/>
        <v>K. Vidal</v>
      </c>
      <c r="C54" s="21">
        <v>76</v>
      </c>
      <c r="D54" s="21">
        <f>IFERROR(VLOOKUP(B54, $S$2:$X$98, 5,FALSE),-125)</f>
        <v>-125</v>
      </c>
      <c r="E54" s="22" t="s">
        <v>207</v>
      </c>
      <c r="F54" s="22" t="str">
        <f t="shared" si="16"/>
        <v>A. Mitchell</v>
      </c>
      <c r="G54" s="17">
        <v>71.5</v>
      </c>
      <c r="H54" s="17">
        <f>IFERROR(VLOOKUP(F54,$S$2:$X$98,5,FALSE), -120)</f>
        <v>-120</v>
      </c>
      <c r="J54" s="23"/>
      <c r="L54" s="19"/>
      <c r="R54">
        <v>125</v>
      </c>
      <c r="S54" t="s">
        <v>310</v>
      </c>
      <c r="T54" t="s">
        <v>272</v>
      </c>
      <c r="U54">
        <v>253</v>
      </c>
      <c r="V54" s="14">
        <f t="shared" si="14"/>
        <v>60.48333333333332</v>
      </c>
      <c r="W54" s="14">
        <f t="shared" si="15"/>
        <v>-38</v>
      </c>
      <c r="X54" s="14">
        <v>182.1</v>
      </c>
      <c r="Y54" s="14">
        <f>IF(T54="TE",VLOOKUP(S54,$J$2:$K$35,2,FALSE),IF(T54="RB",VLOOKUP(S54,$B$2:$C$66,2,FALSE),IF(T54="WR",VLOOKUP(S54,$F$2:$G$54,2,FALSE),IF(T54="QB",VLOOKUP(S54,$N$2:$O$29,2,FALSE)))))</f>
        <v>23.6</v>
      </c>
      <c r="AJ54" t="str">
        <f>RIGHT(S38,LEN(S38)-FIND(" ",S38))</f>
        <v>Herbert</v>
      </c>
      <c r="AK54" t="str">
        <f>LEFT(S38,1)</f>
        <v>J</v>
      </c>
      <c r="AL54" t="str">
        <f t="shared" si="17"/>
        <v>J. Herbert</v>
      </c>
      <c r="AN54" t="str">
        <f>_xlfn.CONCAT(LEFT(S38,1),". ", RIGHT(S38,LEN(S38)-FIND(" ",S38)))</f>
        <v>J. Herbert</v>
      </c>
    </row>
    <row r="55" spans="1:40">
      <c r="A55" s="5" t="s">
        <v>97</v>
      </c>
      <c r="B55" s="5" t="str">
        <f t="shared" si="13"/>
        <v>A. Mattison</v>
      </c>
      <c r="C55" s="21">
        <v>82</v>
      </c>
      <c r="D55" s="21">
        <f>IFERROR(VLOOKUP(B55, $S$2:$X$98, 5,FALSE),-125)</f>
        <v>-125</v>
      </c>
      <c r="H55" s="17"/>
      <c r="J55" s="23"/>
      <c r="L55" s="19"/>
      <c r="R55">
        <v>134</v>
      </c>
      <c r="S55" t="s">
        <v>315</v>
      </c>
      <c r="T55" t="s">
        <v>272</v>
      </c>
      <c r="U55">
        <v>238</v>
      </c>
      <c r="V55" s="14">
        <f t="shared" ref="V55:V69" si="18">IF(T55="QB", U55-$AD$2, IF(T55="RB", U55-$AA$2, IF(T55="WR", U55-$AB$2, IF(T55="TE", U55-$AC$2, 0))))</f>
        <v>45.48333333333332</v>
      </c>
      <c r="W55" s="14">
        <f t="shared" ref="W55:W69" si="19">IF(T55="QB", U55-$AD$5, IF(T55="RB", U55-$AA$5, IF(T55="WR", U55-$AB$5, IF(T55="TE", U55-$AC$5, 0))))</f>
        <v>-53</v>
      </c>
      <c r="X55" s="14">
        <v>221.4</v>
      </c>
      <c r="Y55" s="14" t="e">
        <f>IF(T55="TE",VLOOKUP(S55,$J$2:$K$35,2,FALSE),IF(T55="RB",VLOOKUP(S55,$B$2:$C$66,2,FALSE),IF(T55="WR",VLOOKUP(S55,$F$2:$G$54,2,FALSE),IF(T55="QB",VLOOKUP(S55,$N$2:$O$29,2,FALSE)))))</f>
        <v>#N/A</v>
      </c>
      <c r="AJ55" t="e">
        <f>RIGHT(#REF!,LEN(#REF!)-FIND(" ",#REF!))</f>
        <v>#REF!</v>
      </c>
      <c r="AK55" t="e">
        <f>LEFT(#REF!,1)</f>
        <v>#REF!</v>
      </c>
      <c r="AL55" t="e">
        <f t="shared" si="17"/>
        <v>#REF!</v>
      </c>
      <c r="AN55" t="e">
        <f>_xlfn.CONCAT(LEFT(#REF!,1),". ", RIGHT(#REF!,LEN(#REF!)-FIND(" ",#REF!)))</f>
        <v>#REF!</v>
      </c>
    </row>
    <row r="56" spans="1:40">
      <c r="A56" s="5" t="s">
        <v>520</v>
      </c>
      <c r="B56" s="5" t="str">
        <f t="shared" si="13"/>
        <v>O. Gordon</v>
      </c>
      <c r="C56" s="21">
        <v>88</v>
      </c>
      <c r="D56" s="21">
        <f>IFERROR(VLOOKUP(B56, $S$2:$X$98, 5,FALSE),-125)</f>
        <v>-125</v>
      </c>
      <c r="H56" s="17"/>
      <c r="J56" s="23"/>
      <c r="L56" s="19"/>
      <c r="R56">
        <v>137</v>
      </c>
      <c r="S56" t="s">
        <v>363</v>
      </c>
      <c r="T56" t="s">
        <v>278</v>
      </c>
      <c r="U56">
        <v>179</v>
      </c>
      <c r="V56" s="14">
        <f t="shared" si="18"/>
        <v>5.2674418604651123</v>
      </c>
      <c r="W56" s="14">
        <f t="shared" si="19"/>
        <v>-56</v>
      </c>
      <c r="X56" s="14">
        <v>76.099999999999994</v>
      </c>
      <c r="Y56" s="14">
        <f>IF(T56="TE",VLOOKUP(S56,$J$2:$K$35,2,FALSE),IF(T56="RB",VLOOKUP(S56,$B$2:$C$66,2,FALSE),IF(T56="WR",VLOOKUP(S56,$F$2:$G$54,2,FALSE),IF(T56="QB",VLOOKUP(S56,$N$2:$O$29,2,FALSE)))))</f>
        <v>35.666666666666664</v>
      </c>
      <c r="AJ56" t="str">
        <f>RIGHT(S45,LEN(S45)-FIND(" ",S45))</f>
        <v>Arroyo</v>
      </c>
      <c r="AK56" t="str">
        <f>LEFT(S45,1)</f>
        <v>E</v>
      </c>
      <c r="AL56" t="str">
        <f t="shared" si="17"/>
        <v>E. Arroyo</v>
      </c>
      <c r="AN56" t="str">
        <f>_xlfn.CONCAT(LEFT(S45,1),". ", RIGHT(S45,LEN(S45)-FIND(" ",S45)))</f>
        <v>E. Arroyo</v>
      </c>
    </row>
    <row r="57" spans="1:40">
      <c r="A57" s="5" t="s">
        <v>100</v>
      </c>
      <c r="B57" s="5" t="str">
        <f t="shared" si="13"/>
        <v>D. Martinez</v>
      </c>
      <c r="C57" s="21">
        <v>90</v>
      </c>
      <c r="D57" s="21">
        <f>IFERROR(VLOOKUP(B57, $S$2:$X$98, 5,FALSE),-125)</f>
        <v>-125</v>
      </c>
      <c r="H57" s="17"/>
      <c r="J57" s="23"/>
      <c r="L57" s="19"/>
      <c r="R57">
        <v>139</v>
      </c>
      <c r="S57" t="s">
        <v>324</v>
      </c>
      <c r="T57" t="s">
        <v>272</v>
      </c>
      <c r="U57">
        <v>232</v>
      </c>
      <c r="V57" s="14">
        <f t="shared" si="18"/>
        <v>39.48333333333332</v>
      </c>
      <c r="W57" s="14">
        <f t="shared" si="19"/>
        <v>-59</v>
      </c>
      <c r="X57" s="14">
        <v>221.2</v>
      </c>
      <c r="Y57" s="14">
        <f>IF(T57="TE",VLOOKUP(S57,$J$2:$K$35,2,FALSE),IF(T57="RB",VLOOKUP(S57,$B$2:$C$66,2,FALSE),IF(T57="WR",VLOOKUP(S57,$F$2:$G$54,2,FALSE),IF(T57="QB",VLOOKUP(S57,$N$2:$O$29,2,FALSE)))))</f>
        <v>26.333333329999999</v>
      </c>
      <c r="AJ57" t="str">
        <f>RIGHT(S46,LEN(S46)-FIND(" ",S46))</f>
        <v>Love</v>
      </c>
      <c r="AK57" t="str">
        <f>LEFT(S46,1)</f>
        <v>J</v>
      </c>
      <c r="AL57" t="str">
        <f t="shared" si="17"/>
        <v>J. Love</v>
      </c>
      <c r="AN57" t="str">
        <f>_xlfn.CONCAT(LEFT(S46,1),". ", RIGHT(S46,LEN(S46)-FIND(" ",S46)))</f>
        <v>J. Love</v>
      </c>
    </row>
    <row r="58" spans="1:40">
      <c r="A58" s="5" t="s">
        <v>101</v>
      </c>
      <c r="B58" s="5" t="str">
        <f t="shared" si="13"/>
        <v>I. Davis</v>
      </c>
      <c r="C58" s="21">
        <v>91</v>
      </c>
      <c r="D58" s="21">
        <f>IFERROR(VLOOKUP(B58, $S$2:$X$98, 5,FALSE),-125)</f>
        <v>-125</v>
      </c>
      <c r="H58" s="17"/>
      <c r="J58" s="23"/>
      <c r="L58" s="19"/>
      <c r="R58">
        <v>138</v>
      </c>
      <c r="S58" t="s">
        <v>368</v>
      </c>
      <c r="T58" t="s">
        <v>278</v>
      </c>
      <c r="U58">
        <v>176</v>
      </c>
      <c r="V58" s="14">
        <f t="shared" si="18"/>
        <v>2.2674418604651123</v>
      </c>
      <c r="W58" s="14">
        <f t="shared" si="19"/>
        <v>-59</v>
      </c>
      <c r="X58" s="14">
        <v>101.7</v>
      </c>
      <c r="Y58" s="14">
        <f>IF(T58="TE",VLOOKUP(S58,$J$2:$K$35,2,FALSE),IF(T58="RB",VLOOKUP(S58,$B$2:$C$66,2,FALSE),IF(T58="WR",VLOOKUP(S58,$F$2:$G$54,2,FALSE),IF(T58="QB",VLOOKUP(S58,$N$2:$O$29,2,FALSE)))))</f>
        <v>44.166666666666664</v>
      </c>
      <c r="AJ58" t="str">
        <f>RIGHT(S47,LEN(S47)-FIND(" ",S47))</f>
        <v>Otton</v>
      </c>
      <c r="AK58" t="str">
        <f>LEFT(S47,1)</f>
        <v>C</v>
      </c>
      <c r="AL58" t="str">
        <f t="shared" si="17"/>
        <v>C. Otton</v>
      </c>
      <c r="AN58" t="str">
        <f>_xlfn.CONCAT(LEFT(S47,1),". ", RIGHT(S47,LEN(S47)-FIND(" ",S47)))</f>
        <v>C. Otton</v>
      </c>
    </row>
    <row r="59" spans="1:40">
      <c r="A59" s="5" t="s">
        <v>102</v>
      </c>
      <c r="B59" s="5" t="str">
        <f t="shared" ref="B59:B66" si="20">_xlfn.CONCAT(LEFT(A59,1),". ", RIGHT(A59,LEN(A59)-FIND(" ",A59)))</f>
        <v>J. Croskey-Merritt</v>
      </c>
      <c r="C59" s="21">
        <v>93</v>
      </c>
      <c r="D59" s="21">
        <f>IFERROR(VLOOKUP(B59, $S$2:$X$98, 5,FALSE),-125)</f>
        <v>-125</v>
      </c>
      <c r="H59" s="17"/>
      <c r="J59" s="23"/>
      <c r="L59" s="19"/>
      <c r="R59">
        <v>141</v>
      </c>
      <c r="S59" t="s">
        <v>370</v>
      </c>
      <c r="T59" t="s">
        <v>278</v>
      </c>
      <c r="U59">
        <v>172</v>
      </c>
      <c r="V59" s="14">
        <f t="shared" si="18"/>
        <v>-1.7325581395348877</v>
      </c>
      <c r="W59" s="14">
        <f t="shared" si="19"/>
        <v>-63</v>
      </c>
      <c r="X59" s="14">
        <v>88.9</v>
      </c>
      <c r="Y59" s="14" t="e">
        <f>IF(T59="TE",VLOOKUP(S59,$J$2:$K$35,2,FALSE),IF(T59="RB",VLOOKUP(S59,$B$2:$C$66,2,FALSE),IF(T59="WR",VLOOKUP(S59,$F$2:$G$54,2,FALSE),IF(T59="QB",VLOOKUP(S59,$N$2:$O$29,2,FALSE)))))</f>
        <v>#N/A</v>
      </c>
      <c r="AJ59" t="str">
        <f>RIGHT(S48,LEN(S48)-FIND(" ",S48))</f>
        <v>Johnson</v>
      </c>
      <c r="AK59" t="str">
        <f>LEFT(S48,1)</f>
        <v>T</v>
      </c>
      <c r="AL59" t="str">
        <f t="shared" si="17"/>
        <v>T. Johnson</v>
      </c>
      <c r="AN59" t="str">
        <f>_xlfn.CONCAT(LEFT(S48,1),". ", RIGHT(S48,LEN(S48)-FIND(" ",S48)))</f>
        <v>T. Johnson</v>
      </c>
    </row>
    <row r="60" spans="1:40">
      <c r="A60" s="5" t="s">
        <v>103</v>
      </c>
      <c r="B60" s="5" t="str">
        <f t="shared" si="20"/>
        <v>T. Chandler</v>
      </c>
      <c r="C60" s="21">
        <v>94</v>
      </c>
      <c r="D60" s="21">
        <f>IFERROR(VLOOKUP(B60, $S$2:$X$98, 5,FALSE),-125)</f>
        <v>-125</v>
      </c>
      <c r="H60" s="17"/>
      <c r="J60" s="23"/>
      <c r="L60" s="19"/>
      <c r="R60">
        <v>146</v>
      </c>
      <c r="S60" s="12" t="s">
        <v>414</v>
      </c>
      <c r="T60" s="12" t="s">
        <v>283</v>
      </c>
      <c r="U60" s="12">
        <v>131</v>
      </c>
      <c r="V60" s="14">
        <f t="shared" si="18"/>
        <v>-38.402061855670098</v>
      </c>
      <c r="W60" s="14">
        <f t="shared" si="19"/>
        <v>-71</v>
      </c>
      <c r="X60" s="14">
        <v>27</v>
      </c>
      <c r="Y60" s="14" t="e">
        <f>IF(T60="TE",VLOOKUP(S60,$J$2:$K$35,2,FALSE),IF(T60="RB",VLOOKUP(S60,$B$2:$C$66,2,FALSE),IF(T60="WR",VLOOKUP(S60,$F$2:$G$54,2,FALSE),IF(T60="QB",VLOOKUP(S60,$N$2:$O$29,2,FALSE)))))</f>
        <v>#N/A</v>
      </c>
      <c r="AJ60" t="e">
        <f>RIGHT(#REF!,LEN(#REF!)-FIND(" ",#REF!))</f>
        <v>#REF!</v>
      </c>
      <c r="AK60" t="e">
        <f>LEFT(#REF!,1)</f>
        <v>#REF!</v>
      </c>
      <c r="AL60" t="e">
        <f t="shared" si="17"/>
        <v>#REF!</v>
      </c>
      <c r="AN60" t="e">
        <f>_xlfn.CONCAT(LEFT(#REF!,1),". ", RIGHT(#REF!,LEN(#REF!)-FIND(" ",#REF!)))</f>
        <v>#REF!</v>
      </c>
    </row>
    <row r="61" spans="1:40">
      <c r="A61" s="5" t="s">
        <v>104</v>
      </c>
      <c r="B61" s="5" t="str">
        <f t="shared" si="20"/>
        <v>C. Brooks</v>
      </c>
      <c r="C61" s="21">
        <v>95</v>
      </c>
      <c r="D61" s="21">
        <f>IFERROR(VLOOKUP(B61, $S$2:$X$98, 5,FALSE),-125)</f>
        <v>-125</v>
      </c>
      <c r="H61" s="17"/>
      <c r="J61" s="23"/>
      <c r="L61" s="19"/>
      <c r="R61">
        <v>150</v>
      </c>
      <c r="S61" t="s">
        <v>379</v>
      </c>
      <c r="T61" t="s">
        <v>278</v>
      </c>
      <c r="U61">
        <v>163</v>
      </c>
      <c r="V61" s="14">
        <f t="shared" si="18"/>
        <v>-10.732558139534888</v>
      </c>
      <c r="W61" s="14">
        <f t="shared" si="19"/>
        <v>-72</v>
      </c>
      <c r="X61" s="14">
        <v>115.6</v>
      </c>
      <c r="Y61" s="14" t="e">
        <f>IF(T61="TE",VLOOKUP(S61,$J$2:$K$35,2,FALSE),IF(T61="RB",VLOOKUP(S61,$B$2:$C$66,2,FALSE),IF(T61="WR",VLOOKUP(S61,$F$2:$G$54,2,FALSE),IF(T61="QB",VLOOKUP(S61,$N$2:$O$29,2,FALSE)))))</f>
        <v>#N/A</v>
      </c>
      <c r="AJ61" t="e">
        <f>RIGHT(#REF!,LEN(#REF!)-FIND(" ",#REF!))</f>
        <v>#REF!</v>
      </c>
      <c r="AK61" t="e">
        <f>LEFT(#REF!,1)</f>
        <v>#REF!</v>
      </c>
      <c r="AL61" t="e">
        <f t="shared" si="17"/>
        <v>#REF!</v>
      </c>
      <c r="AN61" t="e">
        <f>_xlfn.CONCAT(LEFT(#REF!,1),". ", RIGHT(#REF!,LEN(#REF!)-FIND(" ",#REF!)))</f>
        <v>#REF!</v>
      </c>
    </row>
    <row r="62" spans="1:40">
      <c r="A62" s="5" t="s">
        <v>105</v>
      </c>
      <c r="B62" s="5" t="str">
        <f t="shared" si="20"/>
        <v>A. Dillon</v>
      </c>
      <c r="C62" s="21">
        <v>96</v>
      </c>
      <c r="D62" s="21">
        <f>IFERROR(VLOOKUP(B62, $S$2:$X$98, 5,FALSE),-125)</f>
        <v>-125</v>
      </c>
      <c r="H62" s="17"/>
      <c r="J62" s="23"/>
      <c r="L62" s="19"/>
      <c r="R62">
        <v>151</v>
      </c>
      <c r="S62" t="s">
        <v>380</v>
      </c>
      <c r="T62" t="s">
        <v>278</v>
      </c>
      <c r="U62">
        <v>163</v>
      </c>
      <c r="V62" s="14">
        <f t="shared" si="18"/>
        <v>-10.732558139534888</v>
      </c>
      <c r="W62" s="14">
        <f t="shared" si="19"/>
        <v>-72</v>
      </c>
      <c r="X62" s="14">
        <v>116.8</v>
      </c>
      <c r="Y62" s="14">
        <f>IF(T62="TE",VLOOKUP(S62,$J$2:$K$35,2,FALSE),IF(T62="RB",VLOOKUP(S62,$B$2:$C$66,2,FALSE),IF(T62="WR",VLOOKUP(S62,$F$2:$G$54,2,FALSE),IF(T62="QB",VLOOKUP(S62,$N$2:$O$29,2,FALSE)))))</f>
        <v>47.666666666666664</v>
      </c>
      <c r="AJ62" t="e">
        <f>RIGHT(#REF!,LEN(#REF!)-FIND(" ",#REF!))</f>
        <v>#REF!</v>
      </c>
      <c r="AK62" t="e">
        <f>LEFT(#REF!,1)</f>
        <v>#REF!</v>
      </c>
      <c r="AL62" t="e">
        <f t="shared" si="17"/>
        <v>#REF!</v>
      </c>
      <c r="AN62" t="e">
        <f>_xlfn.CONCAT(LEFT(#REF!,1),". ", RIGHT(#REF!,LEN(#REF!)-FIND(" ",#REF!)))</f>
        <v>#REF!</v>
      </c>
    </row>
    <row r="63" spans="1:40">
      <c r="A63" s="5" t="s">
        <v>521</v>
      </c>
      <c r="B63" s="5" t="str">
        <f t="shared" si="20"/>
        <v>L. Allen</v>
      </c>
      <c r="C63" s="21">
        <v>97</v>
      </c>
      <c r="D63" s="21">
        <f>IFERROR(VLOOKUP(B63, $S$2:$X$98, 5,FALSE),-125)</f>
        <v>-125</v>
      </c>
      <c r="H63" s="17"/>
      <c r="J63" s="23"/>
      <c r="L63" s="19"/>
      <c r="R63">
        <v>148</v>
      </c>
      <c r="S63" s="12" t="s">
        <v>415</v>
      </c>
      <c r="T63" s="12" t="s">
        <v>283</v>
      </c>
      <c r="U63" s="12">
        <v>130</v>
      </c>
      <c r="V63" s="14">
        <f t="shared" si="18"/>
        <v>-39.402061855670098</v>
      </c>
      <c r="W63" s="14">
        <f t="shared" si="19"/>
        <v>-72</v>
      </c>
      <c r="X63" s="14">
        <v>24</v>
      </c>
      <c r="Y63" s="14">
        <f>IF(T63="TE",VLOOKUP(S63,$J$2:$K$35,2,FALSE),IF(T63="RB",VLOOKUP(S63,$B$2:$C$66,2,FALSE),IF(T63="WR",VLOOKUP(S63,$F$2:$G$54,2,FALSE),IF(T63="QB",VLOOKUP(S63,$N$2:$O$29,2,FALSE)))))</f>
        <v>51</v>
      </c>
      <c r="AJ63" t="e">
        <f>RIGHT(#REF!,LEN(#REF!)-FIND(" ",#REF!))</f>
        <v>#REF!</v>
      </c>
      <c r="AK63" t="e">
        <f>LEFT(#REF!,1)</f>
        <v>#REF!</v>
      </c>
      <c r="AL63" t="e">
        <f t="shared" si="17"/>
        <v>#REF!</v>
      </c>
      <c r="AN63" t="e">
        <f>_xlfn.CONCAT(LEFT(#REF!,1),". ", RIGHT(#REF!,LEN(#REF!)-FIND(" ",#REF!)))</f>
        <v>#REF!</v>
      </c>
    </row>
    <row r="64" spans="1:40">
      <c r="A64" s="5" t="s">
        <v>522</v>
      </c>
      <c r="B64" s="5" t="str">
        <f t="shared" si="20"/>
        <v>C. Rodriguez</v>
      </c>
      <c r="C64" s="21">
        <v>98</v>
      </c>
      <c r="D64" s="21">
        <f>IFERROR(VLOOKUP(B64, $S$2:$X$98, 5,FALSE),-125)</f>
        <v>-125</v>
      </c>
      <c r="H64" s="17"/>
      <c r="J64" s="23"/>
      <c r="L64" s="19"/>
      <c r="R64">
        <v>149</v>
      </c>
      <c r="S64" s="12" t="s">
        <v>416</v>
      </c>
      <c r="T64" s="12" t="s">
        <v>283</v>
      </c>
      <c r="U64" s="12">
        <v>130</v>
      </c>
      <c r="V64" s="14">
        <f t="shared" si="18"/>
        <v>-39.402061855670098</v>
      </c>
      <c r="W64" s="14">
        <f t="shared" si="19"/>
        <v>-72</v>
      </c>
      <c r="X64" s="14">
        <v>36</v>
      </c>
      <c r="Y64" s="14">
        <f>IF(T64="TE",VLOOKUP(S64,$J$2:$K$35,2,FALSE),IF(T64="RB",VLOOKUP(S64,$B$2:$C$66,2,FALSE),IF(T64="WR",VLOOKUP(S64,$F$2:$G$54,2,FALSE),IF(T64="QB",VLOOKUP(S64,$N$2:$O$29,2,FALSE)))))</f>
        <v>45.4</v>
      </c>
      <c r="AJ64" t="e">
        <f>RIGHT(#REF!,LEN(#REF!)-FIND(" ",#REF!))</f>
        <v>#REF!</v>
      </c>
      <c r="AK64" t="e">
        <f>LEFT(#REF!,1)</f>
        <v>#REF!</v>
      </c>
      <c r="AL64" t="e">
        <f t="shared" si="17"/>
        <v>#REF!</v>
      </c>
      <c r="AN64" t="e">
        <f>_xlfn.CONCAT(LEFT(#REF!,1),". ", RIGHT(#REF!,LEN(#REF!)-FIND(" ",#REF!)))</f>
        <v>#REF!</v>
      </c>
    </row>
    <row r="65" spans="1:40">
      <c r="A65" s="5" t="s">
        <v>108</v>
      </c>
      <c r="B65" s="5" t="str">
        <f t="shared" si="20"/>
        <v>P. Mafah</v>
      </c>
      <c r="C65" s="21">
        <v>99</v>
      </c>
      <c r="D65" s="21">
        <f>IFERROR(VLOOKUP(B65, $S$2:$X$98, 5,FALSE),-125)</f>
        <v>-125</v>
      </c>
      <c r="H65" s="17"/>
      <c r="J65" s="23"/>
      <c r="L65" s="19"/>
      <c r="R65">
        <v>152</v>
      </c>
      <c r="S65" s="12" t="s">
        <v>418</v>
      </c>
      <c r="T65" s="12" t="s">
        <v>283</v>
      </c>
      <c r="U65" s="12">
        <v>129</v>
      </c>
      <c r="V65" s="14">
        <f t="shared" si="18"/>
        <v>-40.402061855670098</v>
      </c>
      <c r="W65" s="14">
        <f t="shared" si="19"/>
        <v>-73</v>
      </c>
      <c r="X65" s="14">
        <v>21</v>
      </c>
      <c r="Y65" s="14" t="e">
        <f>IF(T65="TE",VLOOKUP(S65,$J$2:$K$35,2,FALSE),IF(T65="RB",VLOOKUP(S65,$B$2:$C$66,2,FALSE),IF(T65="WR",VLOOKUP(S65,$F$2:$G$54,2,FALSE),IF(T65="QB",VLOOKUP(S65,$N$2:$O$29,2,FALSE)))))</f>
        <v>#N/A</v>
      </c>
      <c r="AJ65" t="e">
        <f>RIGHT(#REF!,LEN(#REF!)-FIND(" ",#REF!))</f>
        <v>#REF!</v>
      </c>
      <c r="AK65" t="e">
        <f>LEFT(#REF!,1)</f>
        <v>#REF!</v>
      </c>
      <c r="AL65" t="e">
        <f t="shared" si="17"/>
        <v>#REF!</v>
      </c>
      <c r="AN65" t="e">
        <f>_xlfn.CONCAT(LEFT(#REF!,1),". ", RIGHT(#REF!,LEN(#REF!)-FIND(" ",#REF!)))</f>
        <v>#REF!</v>
      </c>
    </row>
    <row r="66" spans="1:40">
      <c r="A66" s="5" t="s">
        <v>109</v>
      </c>
      <c r="B66" s="5" t="str">
        <f t="shared" si="20"/>
        <v>R. Sanders</v>
      </c>
      <c r="C66" s="21">
        <v>100</v>
      </c>
      <c r="D66" s="21">
        <f>IFERROR(VLOOKUP(B66, $S$2:$X$98, 5,FALSE),-125)</f>
        <v>-125</v>
      </c>
      <c r="H66" s="17"/>
      <c r="J66" s="23"/>
      <c r="L66" s="19"/>
      <c r="R66">
        <v>153</v>
      </c>
      <c r="S66" s="12" t="s">
        <v>419</v>
      </c>
      <c r="T66" s="12" t="s">
        <v>283</v>
      </c>
      <c r="U66" s="12">
        <v>129</v>
      </c>
      <c r="V66" s="14">
        <f t="shared" si="18"/>
        <v>-40.402061855670098</v>
      </c>
      <c r="W66" s="14">
        <f t="shared" si="19"/>
        <v>-73</v>
      </c>
      <c r="X66" s="14">
        <v>35</v>
      </c>
      <c r="Y66" s="14">
        <f>IF(T66="TE",VLOOKUP(S66,$J$2:$K$35,2,FALSE),IF(T66="RB",VLOOKUP(S66,$B$2:$C$66,2,FALSE),IF(T66="WR",VLOOKUP(S66,$F$2:$G$54,2,FALSE),IF(T66="QB",VLOOKUP(S66,$N$2:$O$29,2,FALSE)))))</f>
        <v>40.200000000000003</v>
      </c>
      <c r="AJ66" t="e">
        <f>RIGHT(#REF!,LEN(#REF!)-FIND(" ",#REF!))</f>
        <v>#REF!</v>
      </c>
      <c r="AK66" t="e">
        <f>LEFT(#REF!,1)</f>
        <v>#REF!</v>
      </c>
      <c r="AL66" t="e">
        <f t="shared" si="17"/>
        <v>#REF!</v>
      </c>
      <c r="AN66" t="e">
        <f>_xlfn.CONCAT(LEFT(#REF!,1),". ", RIGHT(#REF!,LEN(#REF!)-FIND(" ",#REF!)))</f>
        <v>#REF!</v>
      </c>
    </row>
    <row r="67" spans="1:40">
      <c r="J67" s="23"/>
      <c r="R67">
        <v>156</v>
      </c>
      <c r="S67" s="12" t="s">
        <v>425</v>
      </c>
      <c r="T67" s="12" t="s">
        <v>283</v>
      </c>
      <c r="U67" s="12">
        <v>124</v>
      </c>
      <c r="V67" s="14">
        <f t="shared" si="18"/>
        <v>-45.402061855670098</v>
      </c>
      <c r="W67" s="14">
        <f t="shared" si="19"/>
        <v>-78</v>
      </c>
      <c r="X67" s="14">
        <v>26</v>
      </c>
      <c r="Y67" s="14" t="e">
        <f>IF(T67="TE",VLOOKUP(S67,$J$2:$K$35,2,FALSE),IF(T67="RB",VLOOKUP(S67,$B$2:$C$66,2,FALSE),IF(T67="WR",VLOOKUP(S67,$F$2:$G$54,2,FALSE),IF(T67="QB",VLOOKUP(S67,$N$2:$O$29,2,FALSE)))))</f>
        <v>#N/A</v>
      </c>
      <c r="AJ67" t="str">
        <f>RIGHT(S49,LEN(S49)-FIND(" ",S49))</f>
        <v>Young</v>
      </c>
      <c r="AK67" t="str">
        <f>LEFT(S49,1)</f>
        <v>B</v>
      </c>
      <c r="AL67" t="str">
        <f t="shared" si="17"/>
        <v>B. Young</v>
      </c>
      <c r="AN67" t="str">
        <f>_xlfn.CONCAT(LEFT(S49,1),". ", RIGHT(S49,LEN(S49)-FIND(" ",S49)))</f>
        <v>B. Young</v>
      </c>
    </row>
    <row r="68" spans="1:40">
      <c r="J68" s="23"/>
      <c r="R68">
        <v>159</v>
      </c>
      <c r="S68" s="12" t="s">
        <v>429</v>
      </c>
      <c r="T68" s="12" t="s">
        <v>283</v>
      </c>
      <c r="U68" s="12">
        <v>121</v>
      </c>
      <c r="V68" s="14">
        <f t="shared" si="18"/>
        <v>-48.402061855670098</v>
      </c>
      <c r="W68" s="14">
        <f t="shared" si="19"/>
        <v>-81</v>
      </c>
      <c r="X68" s="14">
        <v>23</v>
      </c>
      <c r="Y68" s="14" t="e">
        <f>IF(T68="TE",VLOOKUP(S68,$J$2:$K$35,2,FALSE),IF(T68="RB",VLOOKUP(S68,$B$2:$C$66,2,FALSE),IF(T68="WR",VLOOKUP(S68,$F$2:$G$54,2,FALSE),IF(T68="QB",VLOOKUP(S68,$N$2:$O$29,2,FALSE)))))</f>
        <v>#N/A</v>
      </c>
      <c r="AJ68" t="e">
        <f>RIGHT(#REF!,LEN(#REF!)-FIND(" ",#REF!))</f>
        <v>#REF!</v>
      </c>
      <c r="AK68" t="e">
        <f>LEFT(#REF!,1)</f>
        <v>#REF!</v>
      </c>
      <c r="AL68" t="e">
        <f t="shared" si="17"/>
        <v>#REF!</v>
      </c>
      <c r="AN68" t="e">
        <f>_xlfn.CONCAT(LEFT(#REF!,1),". ", RIGHT(#REF!,LEN(#REF!)-FIND(" ",#REF!)))</f>
        <v>#REF!</v>
      </c>
    </row>
    <row r="69" spans="1:40">
      <c r="R69">
        <v>160</v>
      </c>
      <c r="S69" s="12" t="s">
        <v>432</v>
      </c>
      <c r="T69" s="12" t="s">
        <v>283</v>
      </c>
      <c r="U69" s="12">
        <v>119</v>
      </c>
      <c r="V69" s="14">
        <f t="shared" si="18"/>
        <v>-50.402061855670098</v>
      </c>
      <c r="W69" s="14">
        <f t="shared" si="19"/>
        <v>-83</v>
      </c>
      <c r="X69" s="14">
        <v>17</v>
      </c>
      <c r="Y69" s="14">
        <f>IF(T69="TE",VLOOKUP(S69,$J$2:$K$35,2,FALSE),IF(T69="RB",VLOOKUP(S69,$B$2:$C$66,2,FALSE),IF(T69="WR",VLOOKUP(S69,$F$2:$G$54,2,FALSE),IF(T69="QB",VLOOKUP(S69,$N$2:$O$29,2,FALSE)))))</f>
        <v>48.4</v>
      </c>
      <c r="AJ69" t="e">
        <f>RIGHT(#REF!,LEN(#REF!)-FIND(" ",#REF!))</f>
        <v>#REF!</v>
      </c>
      <c r="AK69" t="e">
        <f>LEFT(#REF!,1)</f>
        <v>#REF!</v>
      </c>
      <c r="AL69" t="e">
        <f t="shared" si="17"/>
        <v>#REF!</v>
      </c>
      <c r="AN69" t="e">
        <f>_xlfn.CONCAT(LEFT(#REF!,1),". ", RIGHT(#REF!,LEN(#REF!)-FIND(" ",#REF!)))</f>
        <v>#REF!</v>
      </c>
    </row>
    <row r="70" spans="1:40">
      <c r="R70">
        <v>162</v>
      </c>
      <c r="S70" t="s">
        <v>436</v>
      </c>
      <c r="T70" t="s">
        <v>283</v>
      </c>
      <c r="U70">
        <v>117</v>
      </c>
      <c r="V70" s="14">
        <f t="shared" ref="V70:V98" si="21">IF(T70="QB", U70-$AD$2, IF(T70="RB", U70-$AA$2, IF(T70="WR", U70-$AB$2, IF(T70="TE", U70-$AC$2, 0))))</f>
        <v>-52.402061855670098</v>
      </c>
      <c r="W70" s="14">
        <f t="shared" ref="W70:W98" si="22">IF(T70="QB", U70-$AD$5, IF(T70="RB", U70-$AA$5, IF(T70="WR", U70-$AB$5, IF(T70="TE", U70-$AC$5, 0))))</f>
        <v>-85</v>
      </c>
      <c r="X70" s="14">
        <v>146</v>
      </c>
      <c r="Y70" s="14">
        <f>IF(T70="TE",VLOOKUP(S70,$J$2:$K$35,2,FALSE),IF(T70="RB",VLOOKUP(S70,$B$2:$C$66,2,FALSE),IF(T70="WR",VLOOKUP(S70,$F$2:$G$54,2,FALSE),IF(T70="QB",VLOOKUP(S70,$N$2:$O$29,2,FALSE)))))</f>
        <v>41.8</v>
      </c>
      <c r="AJ70" t="e">
        <f>RIGHT(#REF!,LEN(#REF!)-FIND(" ",#REF!))</f>
        <v>#REF!</v>
      </c>
      <c r="AK70" t="e">
        <f>LEFT(#REF!,1)</f>
        <v>#REF!</v>
      </c>
      <c r="AL70" t="e">
        <f t="shared" si="17"/>
        <v>#REF!</v>
      </c>
      <c r="AN70" t="e">
        <f>_xlfn.CONCAT(LEFT(#REF!,1),". ", RIGHT(#REF!,LEN(#REF!)-FIND(" ",#REF!)))</f>
        <v>#REF!</v>
      </c>
    </row>
    <row r="71" spans="1:40">
      <c r="R71">
        <v>163</v>
      </c>
      <c r="S71" s="12" t="s">
        <v>393</v>
      </c>
      <c r="T71" s="12" t="s">
        <v>278</v>
      </c>
      <c r="U71" s="12">
        <v>148</v>
      </c>
      <c r="V71" s="14">
        <f t="shared" si="21"/>
        <v>-25.732558139534888</v>
      </c>
      <c r="W71" s="14">
        <f t="shared" si="22"/>
        <v>-87</v>
      </c>
      <c r="X71" s="14">
        <v>48</v>
      </c>
      <c r="Y71" s="14">
        <f>IF(T71="TE",VLOOKUP(S71,$J$2:$K$35,2,FALSE),IF(T71="RB",VLOOKUP(S71,$B$2:$C$66,2,FALSE),IF(T71="WR",VLOOKUP(S71,$F$2:$G$54,2,FALSE),IF(T71="QB",VLOOKUP(S71,$N$2:$O$29,2,FALSE)))))</f>
        <v>70.5</v>
      </c>
      <c r="AJ71" t="e">
        <f>RIGHT(#REF!,LEN(#REF!)-FIND(" ",#REF!))</f>
        <v>#REF!</v>
      </c>
      <c r="AK71" t="e">
        <f>LEFT(#REF!,1)</f>
        <v>#REF!</v>
      </c>
      <c r="AL71" t="e">
        <f t="shared" si="17"/>
        <v>#REF!</v>
      </c>
      <c r="AN71" t="e">
        <f>_xlfn.CONCAT(LEFT(#REF!,1),". ", RIGHT(#REF!,LEN(#REF!)-FIND(" ",#REF!)))</f>
        <v>#REF!</v>
      </c>
    </row>
    <row r="72" spans="1:40">
      <c r="R72">
        <v>164</v>
      </c>
      <c r="S72" s="12" t="s">
        <v>392</v>
      </c>
      <c r="T72" s="12" t="s">
        <v>278</v>
      </c>
      <c r="U72" s="12">
        <v>148</v>
      </c>
      <c r="V72" s="14">
        <f t="shared" si="21"/>
        <v>-25.732558139534888</v>
      </c>
      <c r="W72" s="14">
        <f t="shared" si="22"/>
        <v>-87</v>
      </c>
      <c r="X72" s="14">
        <v>49</v>
      </c>
      <c r="Y72" s="14" t="e">
        <f>IF(T72="TE",VLOOKUP(S72,$J$2:$K$35,2,FALSE),IF(T72="RB",VLOOKUP(S72,$B$2:$C$66,2,FALSE),IF(T72="WR",VLOOKUP(S72,$F$2:$G$54,2,FALSE),IF(T72="QB",VLOOKUP(S72,$N$2:$O$29,2,FALSE)))))</f>
        <v>#N/A</v>
      </c>
      <c r="AJ72" t="e">
        <f>RIGHT(#REF!,LEN(#REF!)-FIND(" ",#REF!))</f>
        <v>#REF!</v>
      </c>
      <c r="AK72" t="e">
        <f>LEFT(#REF!,1)</f>
        <v>#REF!</v>
      </c>
      <c r="AL72" t="e">
        <f t="shared" si="17"/>
        <v>#REF!</v>
      </c>
      <c r="AN72" t="e">
        <f>_xlfn.CONCAT(LEFT(#REF!,1),". ", RIGHT(#REF!,LEN(#REF!)-FIND(" ",#REF!)))</f>
        <v>#REF!</v>
      </c>
    </row>
    <row r="73" spans="1:40">
      <c r="R73">
        <v>165</v>
      </c>
      <c r="S73" t="s">
        <v>437</v>
      </c>
      <c r="T73" t="s">
        <v>283</v>
      </c>
      <c r="U73">
        <v>115</v>
      </c>
      <c r="V73" s="14">
        <f t="shared" si="21"/>
        <v>-54.402061855670098</v>
      </c>
      <c r="W73" s="14">
        <f t="shared" si="22"/>
        <v>-87</v>
      </c>
      <c r="X73" s="14">
        <v>177.4</v>
      </c>
      <c r="Y73" s="14">
        <f>IF(T73="TE",VLOOKUP(S73,$J$2:$K$35,2,FALSE),IF(T73="RB",VLOOKUP(S73,$B$2:$C$66,2,FALSE),IF(T73="WR",VLOOKUP(S73,$F$2:$G$54,2,FALSE),IF(T73="QB",VLOOKUP(S73,$N$2:$O$29,2,FALSE)))))</f>
        <v>47.6</v>
      </c>
      <c r="AJ73" t="e">
        <f>RIGHT(#REF!,LEN(#REF!)-FIND(" ",#REF!))</f>
        <v>#REF!</v>
      </c>
      <c r="AK73" t="e">
        <f>LEFT(#REF!,1)</f>
        <v>#REF!</v>
      </c>
      <c r="AL73" t="e">
        <f t="shared" si="17"/>
        <v>#REF!</v>
      </c>
      <c r="AN73" t="e">
        <f>_xlfn.CONCAT(LEFT(#REF!,1),". ", RIGHT(#REF!,LEN(#REF!)-FIND(" ",#REF!)))</f>
        <v>#REF!</v>
      </c>
    </row>
    <row r="74" spans="1:40">
      <c r="R74">
        <v>166</v>
      </c>
      <c r="S74" t="s">
        <v>439</v>
      </c>
      <c r="T74" t="s">
        <v>283</v>
      </c>
      <c r="U74">
        <v>114</v>
      </c>
      <c r="V74" s="14">
        <f t="shared" si="21"/>
        <v>-55.402061855670098</v>
      </c>
      <c r="W74" s="14">
        <f t="shared" si="22"/>
        <v>-88</v>
      </c>
      <c r="X74" s="14">
        <v>176.6</v>
      </c>
      <c r="Y74" s="14">
        <f>IF(T74="TE",VLOOKUP(S74,$J$2:$K$35,2,FALSE),IF(T74="RB",VLOOKUP(S74,$B$2:$C$66,2,FALSE),IF(T74="WR",VLOOKUP(S74,$F$2:$G$54,2,FALSE),IF(T74="QB",VLOOKUP(S74,$N$2:$O$29,2,FALSE)))))</f>
        <v>51</v>
      </c>
      <c r="AJ74" t="str">
        <f>RIGHT(S50,LEN(S50)-FIND(" ",S50))</f>
        <v>Tagovailoa</v>
      </c>
      <c r="AK74" t="str">
        <f>LEFT(S50,1)</f>
        <v>T</v>
      </c>
      <c r="AL74" t="str">
        <f t="shared" si="17"/>
        <v>T. Tagovailoa</v>
      </c>
      <c r="AN74" t="str">
        <f>_xlfn.CONCAT(LEFT(S50,1),". ", RIGHT(S50,LEN(S50)-FIND(" ",S50)))</f>
        <v>T. Tagovailoa</v>
      </c>
    </row>
    <row r="75" spans="1:40">
      <c r="R75">
        <v>167</v>
      </c>
      <c r="S75" s="12" t="s">
        <v>397</v>
      </c>
      <c r="T75" s="12" t="s">
        <v>278</v>
      </c>
      <c r="U75" s="12">
        <v>144</v>
      </c>
      <c r="V75" s="14">
        <f t="shared" si="21"/>
        <v>-29.732558139534888</v>
      </c>
      <c r="W75" s="14">
        <f t="shared" si="22"/>
        <v>-91</v>
      </c>
      <c r="X75" s="14">
        <v>49</v>
      </c>
      <c r="Y75" s="14" t="e">
        <f>IF(T75="TE",VLOOKUP(S75,$J$2:$K$35,2,FALSE),IF(T75="RB",VLOOKUP(S75,$B$2:$C$66,2,FALSE),IF(T75="WR",VLOOKUP(S75,$F$2:$G$54,2,FALSE),IF(T75="QB",VLOOKUP(S75,$N$2:$O$29,2,FALSE)))))</f>
        <v>#N/A</v>
      </c>
      <c r="AJ75" t="e">
        <f>RIGHT(#REF!,LEN(#REF!)-FIND(" ",#REF!))</f>
        <v>#REF!</v>
      </c>
      <c r="AK75" t="e">
        <f>LEFT(#REF!,1)</f>
        <v>#REF!</v>
      </c>
      <c r="AL75" t="e">
        <f t="shared" si="17"/>
        <v>#REF!</v>
      </c>
      <c r="AN75" t="e">
        <f>_xlfn.CONCAT(LEFT(#REF!,1),". ", RIGHT(#REF!,LEN(#REF!)-FIND(" ",#REF!)))</f>
        <v>#REF!</v>
      </c>
    </row>
    <row r="76" spans="1:40">
      <c r="R76">
        <v>168</v>
      </c>
      <c r="S76" s="12" t="s">
        <v>398</v>
      </c>
      <c r="T76" s="12" t="s">
        <v>278</v>
      </c>
      <c r="U76" s="12">
        <v>143</v>
      </c>
      <c r="V76" s="14">
        <f t="shared" si="21"/>
        <v>-30.732558139534888</v>
      </c>
      <c r="W76" s="14">
        <f t="shared" si="22"/>
        <v>-92</v>
      </c>
      <c r="X76" s="14">
        <v>45</v>
      </c>
      <c r="Y76" s="14" t="e">
        <f>IF(T76="TE",VLOOKUP(S76,$J$2:$K$35,2,FALSE),IF(T76="RB",VLOOKUP(S76,$B$2:$C$66,2,FALSE),IF(T76="WR",VLOOKUP(S76,$F$2:$G$54,2,FALSE),IF(T76="QB",VLOOKUP(S76,$N$2:$O$29,2,FALSE)))))</f>
        <v>#N/A</v>
      </c>
      <c r="AJ76" t="e">
        <f>RIGHT(#REF!,LEN(#REF!)-FIND(" ",#REF!))</f>
        <v>#REF!</v>
      </c>
      <c r="AK76" t="e">
        <f>LEFT(#REF!,1)</f>
        <v>#REF!</v>
      </c>
      <c r="AL76" t="e">
        <f t="shared" si="17"/>
        <v>#REF!</v>
      </c>
      <c r="AN76" t="e">
        <f>_xlfn.CONCAT(LEFT(#REF!,1),". ", RIGHT(#REF!,LEN(#REF!)-FIND(" ",#REF!)))</f>
        <v>#REF!</v>
      </c>
    </row>
    <row r="77" spans="1:40">
      <c r="R77">
        <v>169</v>
      </c>
      <c r="S77" s="12" t="s">
        <v>399</v>
      </c>
      <c r="T77" s="12" t="s">
        <v>278</v>
      </c>
      <c r="U77" s="12">
        <v>143</v>
      </c>
      <c r="V77" s="14">
        <f t="shared" si="21"/>
        <v>-30.732558139534888</v>
      </c>
      <c r="W77" s="14">
        <f t="shared" si="22"/>
        <v>-92</v>
      </c>
      <c r="X77" s="14">
        <v>51</v>
      </c>
      <c r="Y77" s="14" t="e">
        <f>IF(T77="TE",VLOOKUP(S77,$J$2:$K$35,2,FALSE),IF(T77="RB",VLOOKUP(S77,$B$2:$C$66,2,FALSE),IF(T77="WR",VLOOKUP(S77,$F$2:$G$54,2,FALSE),IF(T77="QB",VLOOKUP(S77,$N$2:$O$29,2,FALSE)))))</f>
        <v>#N/A</v>
      </c>
      <c r="AJ77" t="e">
        <f>RIGHT(#REF!,LEN(#REF!)-FIND(" ",#REF!))</f>
        <v>#REF!</v>
      </c>
      <c r="AK77" t="e">
        <f>LEFT(#REF!,1)</f>
        <v>#REF!</v>
      </c>
      <c r="AL77" t="e">
        <f t="shared" si="17"/>
        <v>#REF!</v>
      </c>
      <c r="AN77" t="e">
        <f>_xlfn.CONCAT(LEFT(#REF!,1),". ", RIGHT(#REF!,LEN(#REF!)-FIND(" ",#REF!)))</f>
        <v>#REF!</v>
      </c>
    </row>
    <row r="78" spans="1:40">
      <c r="R78">
        <v>170</v>
      </c>
      <c r="S78" s="12" t="s">
        <v>402</v>
      </c>
      <c r="T78" s="12" t="s">
        <v>278</v>
      </c>
      <c r="U78" s="12">
        <v>142</v>
      </c>
      <c r="V78" s="14">
        <f t="shared" si="21"/>
        <v>-31.732558139534888</v>
      </c>
      <c r="W78" s="14">
        <f t="shared" si="22"/>
        <v>-93</v>
      </c>
      <c r="X78" s="14">
        <v>58</v>
      </c>
      <c r="Y78" s="14">
        <f>IF(T78="TE",VLOOKUP(S78,$J$2:$K$35,2,FALSE),IF(T78="RB",VLOOKUP(S78,$B$2:$C$66,2,FALSE),IF(T78="WR",VLOOKUP(S78,$F$2:$G$54,2,FALSE),IF(T78="QB",VLOOKUP(S78,$N$2:$O$29,2,FALSE)))))</f>
        <v>68</v>
      </c>
      <c r="AJ78" t="str">
        <f>RIGHT(S51,LEN(S51)-FIND(" ",S51))</f>
        <v>Ward</v>
      </c>
      <c r="AK78" t="str">
        <f>LEFT(S51,1)</f>
        <v>C</v>
      </c>
      <c r="AL78" t="str">
        <f t="shared" si="17"/>
        <v>C. Ward</v>
      </c>
      <c r="AN78" t="str">
        <f>_xlfn.CONCAT(LEFT(S51,1),". ", RIGHT(S51,LEN(S51)-FIND(" ",S51)))</f>
        <v>C. Ward</v>
      </c>
    </row>
    <row r="79" spans="1:40">
      <c r="R79">
        <v>171</v>
      </c>
      <c r="S79" t="s">
        <v>340</v>
      </c>
      <c r="T79" t="s">
        <v>283</v>
      </c>
      <c r="U79">
        <v>109</v>
      </c>
      <c r="V79" s="14">
        <f t="shared" si="21"/>
        <v>-60.402061855670098</v>
      </c>
      <c r="W79" s="14">
        <f t="shared" si="22"/>
        <v>-93</v>
      </c>
      <c r="X79" s="14">
        <v>106.9</v>
      </c>
      <c r="Y79" s="14">
        <f>IF(T79="TE",VLOOKUP(S79,$J$2:$K$35,2,FALSE),IF(T79="RB",VLOOKUP(S79,$B$2:$C$66,2,FALSE),IF(T79="WR",VLOOKUP(S79,$F$2:$G$54,2,FALSE),IF(T79="QB",VLOOKUP(S79,$N$2:$O$29,2,FALSE)))))</f>
        <v>34</v>
      </c>
      <c r="AJ79" t="str">
        <f>RIGHT(S52,LEN(S52)-FIND(" ",S52))</f>
        <v>Stafford</v>
      </c>
      <c r="AK79" t="str">
        <f>LEFT(S52,1)</f>
        <v>M</v>
      </c>
      <c r="AL79" t="str">
        <f t="shared" si="17"/>
        <v>M. Stafford</v>
      </c>
      <c r="AN79" t="str">
        <f>_xlfn.CONCAT(LEFT(S52,1),". ", RIGHT(S52,LEN(S52)-FIND(" ",S52)))</f>
        <v>M. Stafford</v>
      </c>
    </row>
    <row r="80" spans="1:40">
      <c r="R80">
        <v>172</v>
      </c>
      <c r="S80" t="s">
        <v>446</v>
      </c>
      <c r="T80" t="s">
        <v>283</v>
      </c>
      <c r="U80">
        <v>109</v>
      </c>
      <c r="V80" s="14">
        <f t="shared" si="21"/>
        <v>-60.402061855670098</v>
      </c>
      <c r="W80" s="14">
        <f t="shared" si="22"/>
        <v>-93</v>
      </c>
      <c r="X80" s="14">
        <v>193.2</v>
      </c>
      <c r="Y80" s="14">
        <f>IF(T80="TE",VLOOKUP(S80,$J$2:$K$35,2,FALSE),IF(T80="RB",VLOOKUP(S80,$B$2:$C$66,2,FALSE),IF(T80="WR",VLOOKUP(S80,$F$2:$G$54,2,FALSE),IF(T80="QB",VLOOKUP(S80,$N$2:$O$29,2,FALSE)))))</f>
        <v>49</v>
      </c>
      <c r="AJ80" t="e">
        <f>RIGHT(#REF!,LEN(#REF!)-FIND(" ",#REF!))</f>
        <v>#REF!</v>
      </c>
      <c r="AK80" t="e">
        <f>LEFT(#REF!,1)</f>
        <v>#REF!</v>
      </c>
      <c r="AL80" t="e">
        <f t="shared" si="17"/>
        <v>#REF!</v>
      </c>
      <c r="AN80" t="e">
        <f>_xlfn.CONCAT(LEFT(#REF!,1),". ", RIGHT(#REF!,LEN(#REF!)-FIND(" ",#REF!)))</f>
        <v>#REF!</v>
      </c>
    </row>
    <row r="81" spans="18:40">
      <c r="R81">
        <v>173</v>
      </c>
      <c r="S81" s="12" t="s">
        <v>405</v>
      </c>
      <c r="T81" s="12" t="s">
        <v>278</v>
      </c>
      <c r="U81" s="12">
        <v>140</v>
      </c>
      <c r="V81" s="14">
        <f t="shared" si="21"/>
        <v>-33.732558139534888</v>
      </c>
      <c r="W81" s="14">
        <f t="shared" si="22"/>
        <v>-95</v>
      </c>
      <c r="X81" s="14">
        <v>63</v>
      </c>
      <c r="Y81" s="14" t="e">
        <f>IF(T81="TE",VLOOKUP(S81,$J$2:$K$35,2,FALSE),IF(T81="RB",VLOOKUP(S81,$B$2:$C$66,2,FALSE),IF(T81="WR",VLOOKUP(S81,$F$2:$G$54,2,FALSE),IF(T81="QB",VLOOKUP(S81,$N$2:$O$29,2,FALSE)))))</f>
        <v>#N/A</v>
      </c>
      <c r="AJ81" t="e">
        <f>RIGHT(#REF!,LEN(#REF!)-FIND(" ",#REF!))</f>
        <v>#REF!</v>
      </c>
      <c r="AK81" t="e">
        <f>LEFT(#REF!,1)</f>
        <v>#REF!</v>
      </c>
      <c r="AL81" t="e">
        <f t="shared" si="17"/>
        <v>#REF!</v>
      </c>
      <c r="AN81" t="e">
        <f>_xlfn.CONCAT(LEFT(#REF!,1),". ", RIGHT(#REF!,LEN(#REF!)-FIND(" ",#REF!)))</f>
        <v>#REF!</v>
      </c>
    </row>
    <row r="82" spans="18:40">
      <c r="R82">
        <v>174</v>
      </c>
      <c r="S82" t="s">
        <v>453</v>
      </c>
      <c r="T82" s="4" t="s">
        <v>283</v>
      </c>
      <c r="U82">
        <v>107</v>
      </c>
      <c r="V82" s="14">
        <f t="shared" si="21"/>
        <v>-62.402061855670098</v>
      </c>
      <c r="W82" s="14">
        <f t="shared" si="22"/>
        <v>-95</v>
      </c>
      <c r="X82" s="14">
        <v>173.6</v>
      </c>
      <c r="Y82" s="14" t="e">
        <f>IF(T82="TE",VLOOKUP(S82,$J$2:$K$35,2,FALSE),IF(T82="RB",VLOOKUP(S82,$B$2:$C$66,2,FALSE),IF(T82="WR",VLOOKUP(S82,$F$2:$G$54,2,FALSE),IF(T82="QB",VLOOKUP(S82,$N$2:$O$29,2,FALSE)))))</f>
        <v>#N/A</v>
      </c>
      <c r="AJ82" t="str">
        <f>RIGHT(S53,LEN(S53)-FIND(" ",S53))</f>
        <v>Smith</v>
      </c>
      <c r="AK82" t="str">
        <f>LEFT(S53,1)</f>
        <v>G</v>
      </c>
      <c r="AL82" t="str">
        <f t="shared" si="17"/>
        <v>G. Smith</v>
      </c>
      <c r="AN82" t="str">
        <f>_xlfn.CONCAT(LEFT(S53,1),". ", RIGHT(S53,LEN(S53)-FIND(" ",S53)))</f>
        <v>G. Smith</v>
      </c>
    </row>
    <row r="83" spans="18:40">
      <c r="R83">
        <v>175</v>
      </c>
      <c r="S83" s="12" t="s">
        <v>406</v>
      </c>
      <c r="T83" s="12" t="s">
        <v>278</v>
      </c>
      <c r="U83" s="12">
        <v>139</v>
      </c>
      <c r="V83" s="14">
        <f t="shared" si="21"/>
        <v>-34.732558139534888</v>
      </c>
      <c r="W83" s="14">
        <f t="shared" si="22"/>
        <v>-96</v>
      </c>
      <c r="X83" s="14">
        <v>56</v>
      </c>
      <c r="Y83" s="14" t="e">
        <f>IF(T83="TE",VLOOKUP(S83,$J$2:$K$35,2,FALSE),IF(T83="RB",VLOOKUP(S83,$B$2:$C$66,2,FALSE),IF(T83="WR",VLOOKUP(S83,$F$2:$G$54,2,FALSE),IF(T83="QB",VLOOKUP(S83,$N$2:$O$29,2,FALSE)))))</f>
        <v>#N/A</v>
      </c>
      <c r="AJ83" t="e">
        <f>RIGHT(#REF!,LEN(#REF!)-FIND(" ",#REF!))</f>
        <v>#REF!</v>
      </c>
      <c r="AK83" t="e">
        <f>LEFT(#REF!,1)</f>
        <v>#REF!</v>
      </c>
      <c r="AL83" t="e">
        <f t="shared" si="17"/>
        <v>#REF!</v>
      </c>
      <c r="AN83" t="e">
        <f>_xlfn.CONCAT(LEFT(#REF!,1),". ", RIGHT(#REF!,LEN(#REF!)-FIND(" ",#REF!)))</f>
        <v>#REF!</v>
      </c>
    </row>
    <row r="84" spans="18:40">
      <c r="R84">
        <v>176</v>
      </c>
      <c r="S84" s="12" t="s">
        <v>408</v>
      </c>
      <c r="T84" s="12" t="s">
        <v>278</v>
      </c>
      <c r="U84" s="12">
        <v>135</v>
      </c>
      <c r="V84" s="14">
        <f t="shared" si="21"/>
        <v>-38.732558139534888</v>
      </c>
      <c r="W84" s="14">
        <f t="shared" si="22"/>
        <v>-100</v>
      </c>
      <c r="X84" s="14">
        <v>48</v>
      </c>
      <c r="Y84" s="14" t="e">
        <f>IF(T84="TE",VLOOKUP(S84,$J$2:$K$35,2,FALSE),IF(T84="RB",VLOOKUP(S84,$B$2:$C$66,2,FALSE),IF(T84="WR",VLOOKUP(S84,$F$2:$G$54,2,FALSE),IF(T84="QB",VLOOKUP(S84,$N$2:$O$29,2,FALSE)))))</f>
        <v>#N/A</v>
      </c>
      <c r="AJ84" t="str">
        <f>RIGHT(S54,LEN(S54)-FIND(" ",S54))</f>
        <v>Penix</v>
      </c>
      <c r="AK84" t="str">
        <f>LEFT(S54,1)</f>
        <v>M</v>
      </c>
      <c r="AL84" t="str">
        <f t="shared" si="17"/>
        <v>M. Penix</v>
      </c>
      <c r="AN84" t="str">
        <f>_xlfn.CONCAT(LEFT(S54,1),". ", RIGHT(S54,LEN(S54)-FIND(" ",S54)))</f>
        <v>M. Penix</v>
      </c>
    </row>
    <row r="85" spans="18:40">
      <c r="R85">
        <v>177</v>
      </c>
      <c r="S85" s="12" t="s">
        <v>409</v>
      </c>
      <c r="T85" s="12" t="s">
        <v>278</v>
      </c>
      <c r="U85" s="12">
        <v>134</v>
      </c>
      <c r="V85" s="14">
        <f t="shared" si="21"/>
        <v>-39.732558139534888</v>
      </c>
      <c r="W85" s="14">
        <f t="shared" si="22"/>
        <v>-101</v>
      </c>
      <c r="X85" s="14">
        <v>47</v>
      </c>
      <c r="Y85" s="14" t="e">
        <f>IF(T85="TE",VLOOKUP(S85,$J$2:$K$35,2,FALSE),IF(T85="RB",VLOOKUP(S85,$B$2:$C$66,2,FALSE),IF(T85="WR",VLOOKUP(S85,$F$2:$G$54,2,FALSE),IF(T85="QB",VLOOKUP(S85,$N$2:$O$29,2,FALSE)))))</f>
        <v>#N/A</v>
      </c>
      <c r="AJ85" t="e">
        <f>RIGHT(#REF!,LEN(#REF!)-FIND(" ",#REF!))</f>
        <v>#REF!</v>
      </c>
      <c r="AK85" t="e">
        <f>LEFT(#REF!,1)</f>
        <v>#REF!</v>
      </c>
      <c r="AL85" t="e">
        <f t="shared" si="17"/>
        <v>#REF!</v>
      </c>
      <c r="AN85" t="e">
        <f>_xlfn.CONCAT(LEFT(#REF!,1),". ", RIGHT(#REF!,LEN(#REF!)-FIND(" ",#REF!)))</f>
        <v>#REF!</v>
      </c>
    </row>
    <row r="86" spans="18:40">
      <c r="R86">
        <v>178</v>
      </c>
      <c r="S86" s="12" t="s">
        <v>417</v>
      </c>
      <c r="T86" s="12" t="s">
        <v>278</v>
      </c>
      <c r="U86" s="12">
        <v>129</v>
      </c>
      <c r="V86" s="14">
        <f t="shared" si="21"/>
        <v>-44.732558139534888</v>
      </c>
      <c r="W86" s="14">
        <f t="shared" si="22"/>
        <v>-106</v>
      </c>
      <c r="X86" s="14">
        <v>44</v>
      </c>
      <c r="Y86" s="14" t="e">
        <f>IF(T86="TE",VLOOKUP(S86,$J$2:$K$35,2,FALSE),IF(T86="RB",VLOOKUP(S86,$B$2:$C$66,2,FALSE),IF(T86="WR",VLOOKUP(S86,$F$2:$G$54,2,FALSE),IF(T86="QB",VLOOKUP(S86,$N$2:$O$29,2,FALSE)))))</f>
        <v>#N/A</v>
      </c>
      <c r="AJ86" t="e">
        <f>RIGHT(#REF!,LEN(#REF!)-FIND(" ",#REF!))</f>
        <v>#REF!</v>
      </c>
      <c r="AK86" t="e">
        <f>LEFT(#REF!,1)</f>
        <v>#REF!</v>
      </c>
      <c r="AL86" t="e">
        <f t="shared" si="17"/>
        <v>#REF!</v>
      </c>
      <c r="AN86" t="e">
        <f>_xlfn.CONCAT(LEFT(#REF!,1),". ", RIGHT(#REF!,LEN(#REF!)-FIND(" ",#REF!)))</f>
        <v>#REF!</v>
      </c>
    </row>
    <row r="87" spans="18:40">
      <c r="R87">
        <v>179</v>
      </c>
      <c r="S87" s="12" t="s">
        <v>420</v>
      </c>
      <c r="T87" s="12" t="s">
        <v>278</v>
      </c>
      <c r="U87" s="12">
        <v>129</v>
      </c>
      <c r="V87" s="14">
        <f t="shared" si="21"/>
        <v>-44.732558139534888</v>
      </c>
      <c r="W87" s="14">
        <f t="shared" si="22"/>
        <v>-106</v>
      </c>
      <c r="X87" s="14">
        <v>46</v>
      </c>
      <c r="Y87" s="14" t="e">
        <f>IF(T87="TE",VLOOKUP(S87,$J$2:$K$35,2,FALSE),IF(T87="RB",VLOOKUP(S87,$B$2:$C$66,2,FALSE),IF(T87="WR",VLOOKUP(S87,$F$2:$G$54,2,FALSE),IF(T87="QB",VLOOKUP(S87,$N$2:$O$29,2,FALSE)))))</f>
        <v>#N/A</v>
      </c>
      <c r="AJ87" t="e">
        <f>RIGHT(#REF!,LEN(#REF!)-FIND(" ",#REF!))</f>
        <v>#REF!</v>
      </c>
      <c r="AK87" t="e">
        <f>LEFT(#REF!,1)</f>
        <v>#REF!</v>
      </c>
      <c r="AL87" t="e">
        <f t="shared" si="17"/>
        <v>#REF!</v>
      </c>
      <c r="AN87" t="e">
        <f>_xlfn.CONCAT(LEFT(#REF!,1),". ", RIGHT(#REF!,LEN(#REF!)-FIND(" ",#REF!)))</f>
        <v>#REF!</v>
      </c>
    </row>
    <row r="88" spans="18:40">
      <c r="R88">
        <v>182</v>
      </c>
      <c r="S88" t="s">
        <v>362</v>
      </c>
      <c r="T88" t="s">
        <v>272</v>
      </c>
      <c r="U88">
        <v>181</v>
      </c>
      <c r="V88" s="14">
        <f t="shared" si="21"/>
        <v>-11.51666666666668</v>
      </c>
      <c r="W88" s="14">
        <f t="shared" si="22"/>
        <v>-110</v>
      </c>
      <c r="X88" s="14">
        <v>263.39999999999998</v>
      </c>
      <c r="Y88" s="14" t="e">
        <f>IF(T88="TE",VLOOKUP(S88,$J$2:$K$35,2,FALSE),IF(T88="RB",VLOOKUP(S88,$B$2:$C$66,2,FALSE),IF(T88="WR",VLOOKUP(S88,$F$2:$G$54,2,FALSE),IF(T88="QB",VLOOKUP(S88,$N$2:$O$29,2,FALSE)))))</f>
        <v>#N/A</v>
      </c>
      <c r="AJ88" t="e">
        <f>RIGHT(#REF!,LEN(#REF!)-FIND(" ",#REF!))</f>
        <v>#REF!</v>
      </c>
      <c r="AK88" t="e">
        <f>LEFT(#REF!,1)</f>
        <v>#REF!</v>
      </c>
      <c r="AL88" t="e">
        <f t="shared" si="17"/>
        <v>#REF!</v>
      </c>
      <c r="AN88" t="e">
        <f>_xlfn.CONCAT(LEFT(#REF!,1),". ", RIGHT(#REF!,LEN(#REF!)-FIND(" ",#REF!)))</f>
        <v>#REF!</v>
      </c>
    </row>
    <row r="89" spans="18:40">
      <c r="R89">
        <v>180</v>
      </c>
      <c r="S89" s="12" t="s">
        <v>422</v>
      </c>
      <c r="T89" s="12" t="s">
        <v>278</v>
      </c>
      <c r="U89" s="12">
        <v>125</v>
      </c>
      <c r="V89" s="14">
        <f t="shared" si="21"/>
        <v>-48.732558139534888</v>
      </c>
      <c r="W89" s="14">
        <f t="shared" si="22"/>
        <v>-110</v>
      </c>
      <c r="X89" s="14">
        <v>48</v>
      </c>
      <c r="Y89" s="14" t="e">
        <f>IF(T89="TE",VLOOKUP(S89,$J$2:$K$35,2,FALSE),IF(T89="RB",VLOOKUP(S89,$B$2:$C$66,2,FALSE),IF(T89="WR",VLOOKUP(S89,$F$2:$G$54,2,FALSE),IF(T89="QB",VLOOKUP(S89,$N$2:$O$29,2,FALSE)))))</f>
        <v>#N/A</v>
      </c>
      <c r="AJ89" t="e">
        <f>RIGHT(#REF!,LEN(#REF!)-FIND(" ",#REF!))</f>
        <v>#REF!</v>
      </c>
      <c r="AK89" t="e">
        <f>LEFT(#REF!,1)</f>
        <v>#REF!</v>
      </c>
      <c r="AL89" t="e">
        <f t="shared" ref="AL89:AL149" si="23">_xlfn.CONCAT(AK89,". ",AJ89)</f>
        <v>#REF!</v>
      </c>
      <c r="AN89" t="e">
        <f>_xlfn.CONCAT(LEFT(#REF!,1),". ", RIGHT(#REF!,LEN(#REF!)-FIND(" ",#REF!)))</f>
        <v>#REF!</v>
      </c>
    </row>
    <row r="90" spans="18:40">
      <c r="R90">
        <v>181</v>
      </c>
      <c r="S90" s="12" t="s">
        <v>423</v>
      </c>
      <c r="T90" s="12" t="s">
        <v>278</v>
      </c>
      <c r="U90" s="12">
        <v>125</v>
      </c>
      <c r="V90" s="14">
        <f t="shared" si="21"/>
        <v>-48.732558139534888</v>
      </c>
      <c r="W90" s="14">
        <f t="shared" si="22"/>
        <v>-110</v>
      </c>
      <c r="X90" s="14">
        <v>49</v>
      </c>
      <c r="Y90" s="14" t="e">
        <f>IF(T90="TE",VLOOKUP(S90,$J$2:$K$35,2,FALSE),IF(T90="RB",VLOOKUP(S90,$B$2:$C$66,2,FALSE),IF(T90="WR",VLOOKUP(S90,$F$2:$G$54,2,FALSE),IF(T90="QB",VLOOKUP(S90,$N$2:$O$29,2,FALSE)))))</f>
        <v>#N/A</v>
      </c>
      <c r="AJ90" t="e">
        <f>RIGHT(#REF!,LEN(#REF!)-FIND(" ",#REF!))</f>
        <v>#REF!</v>
      </c>
      <c r="AK90" t="e">
        <f>LEFT(#REF!,1)</f>
        <v>#REF!</v>
      </c>
      <c r="AL90" t="e">
        <f t="shared" si="23"/>
        <v>#REF!</v>
      </c>
      <c r="AN90" t="e">
        <f>_xlfn.CONCAT(LEFT(#REF!,1),". ", RIGHT(#REF!,LEN(#REF!)-FIND(" ",#REF!)))</f>
        <v>#REF!</v>
      </c>
    </row>
    <row r="91" spans="18:40">
      <c r="R91">
        <v>183</v>
      </c>
      <c r="S91" s="12" t="s">
        <v>428</v>
      </c>
      <c r="T91" s="12" t="s">
        <v>278</v>
      </c>
      <c r="U91" s="12">
        <v>123</v>
      </c>
      <c r="V91" s="14">
        <f t="shared" si="21"/>
        <v>-50.732558139534888</v>
      </c>
      <c r="W91" s="14">
        <f t="shared" si="22"/>
        <v>-112</v>
      </c>
      <c r="X91" s="14">
        <v>45</v>
      </c>
      <c r="Y91" s="14" t="e">
        <f>IF(T91="TE",VLOOKUP(S91,$J$2:$K$35,2,FALSE),IF(T91="RB",VLOOKUP(S91,$B$2:$C$66,2,FALSE),IF(T91="WR",VLOOKUP(S91,$F$2:$G$54,2,FALSE),IF(T91="QB",VLOOKUP(S91,$N$2:$O$29,2,FALSE)))))</f>
        <v>#N/A</v>
      </c>
      <c r="AJ91" t="e">
        <f>RIGHT(#REF!,LEN(#REF!)-FIND(" ",#REF!))</f>
        <v>#REF!</v>
      </c>
      <c r="AK91" t="e">
        <f>LEFT(#REF!,1)</f>
        <v>#REF!</v>
      </c>
      <c r="AL91" t="e">
        <f t="shared" si="23"/>
        <v>#REF!</v>
      </c>
      <c r="AN91" t="e">
        <f>_xlfn.CONCAT(LEFT(#REF!,1),". ", RIGHT(#REF!,LEN(#REF!)-FIND(" ",#REF!)))</f>
        <v>#REF!</v>
      </c>
    </row>
    <row r="92" spans="18:40">
      <c r="R92">
        <v>184</v>
      </c>
      <c r="S92" s="12" t="s">
        <v>434</v>
      </c>
      <c r="T92" s="12" t="s">
        <v>278</v>
      </c>
      <c r="U92" s="12">
        <v>118</v>
      </c>
      <c r="V92" s="14">
        <f t="shared" si="21"/>
        <v>-55.732558139534888</v>
      </c>
      <c r="W92" s="14">
        <f t="shared" si="22"/>
        <v>-117</v>
      </c>
      <c r="X92" s="14">
        <v>40</v>
      </c>
      <c r="Y92" s="14" t="e">
        <f>IF(T92="TE",VLOOKUP(S92,$J$2:$K$35,2,FALSE),IF(T92="RB",VLOOKUP(S92,$B$2:$C$66,2,FALSE),IF(T92="WR",VLOOKUP(S92,$F$2:$G$54,2,FALSE),IF(T92="QB",VLOOKUP(S92,$N$2:$O$29,2,FALSE)))))</f>
        <v>#N/A</v>
      </c>
      <c r="AJ92" t="e">
        <f>RIGHT(#REF!,LEN(#REF!)-FIND(" ",#REF!))</f>
        <v>#REF!</v>
      </c>
      <c r="AK92" t="e">
        <f>LEFT(#REF!,1)</f>
        <v>#REF!</v>
      </c>
      <c r="AL92" t="e">
        <f t="shared" si="23"/>
        <v>#REF!</v>
      </c>
      <c r="AN92" t="e">
        <f>_xlfn.CONCAT(LEFT(#REF!,1),". ", RIGHT(#REF!,LEN(#REF!)-FIND(" ",#REF!)))</f>
        <v>#REF!</v>
      </c>
    </row>
    <row r="93" spans="18:40">
      <c r="R93">
        <v>185</v>
      </c>
      <c r="S93" t="s">
        <v>371</v>
      </c>
      <c r="T93" t="s">
        <v>272</v>
      </c>
      <c r="U93">
        <v>171</v>
      </c>
      <c r="V93" s="14">
        <f t="shared" si="21"/>
        <v>-21.51666666666668</v>
      </c>
      <c r="W93" s="14">
        <f t="shared" si="22"/>
        <v>-120</v>
      </c>
      <c r="X93" s="14">
        <v>225.8</v>
      </c>
      <c r="Y93" s="14">
        <f>IF(T93="TE",VLOOKUP(S93,$J$2:$K$35,2,FALSE),IF(T93="RB",VLOOKUP(S93,$B$2:$C$66,2,FALSE),IF(T93="WR",VLOOKUP(S93,$F$2:$G$54,2,FALSE),IF(T93="QB",VLOOKUP(S93,$N$2:$O$29,2,FALSE)))))</f>
        <v>25.666666670000001</v>
      </c>
      <c r="AJ93" t="str">
        <f>RIGHT(S55,LEN(S55)-FIND(" ",S55))</f>
        <v>Rodgers</v>
      </c>
      <c r="AK93" t="str">
        <f>LEFT(S55,1)</f>
        <v>A</v>
      </c>
      <c r="AL93" t="str">
        <f t="shared" si="23"/>
        <v>A. Rodgers</v>
      </c>
      <c r="AN93" t="str">
        <f>_xlfn.CONCAT(LEFT(S55,1),". ", RIGHT(S55,LEN(S55)-FIND(" ",S55)))</f>
        <v>A. Rodgers</v>
      </c>
    </row>
    <row r="94" spans="18:40">
      <c r="R94">
        <v>186</v>
      </c>
      <c r="S94" t="s">
        <v>438</v>
      </c>
      <c r="T94" t="s">
        <v>278</v>
      </c>
      <c r="U94">
        <v>114</v>
      </c>
      <c r="V94" s="14">
        <f t="shared" si="21"/>
        <v>-59.732558139534888</v>
      </c>
      <c r="W94" s="14">
        <f t="shared" si="22"/>
        <v>-121</v>
      </c>
      <c r="X94" s="14">
        <v>207.1</v>
      </c>
      <c r="Y94" s="14" t="e">
        <f>IF(T94="TE",VLOOKUP(S94,$J$2:$K$35,2,FALSE),IF(T94="RB",VLOOKUP(S94,$B$2:$C$66,2,FALSE),IF(T94="WR",VLOOKUP(S94,$F$2:$G$54,2,FALSE),IF(T94="QB",VLOOKUP(S94,$N$2:$O$29,2,FALSE)))))</f>
        <v>#N/A</v>
      </c>
      <c r="AJ94" t="e">
        <f>RIGHT(#REF!,LEN(#REF!)-FIND(" ",#REF!))</f>
        <v>#REF!</v>
      </c>
      <c r="AK94" t="e">
        <f>LEFT(#REF!,1)</f>
        <v>#REF!</v>
      </c>
      <c r="AL94" t="e">
        <f t="shared" si="23"/>
        <v>#REF!</v>
      </c>
      <c r="AN94" t="e">
        <f>_xlfn.CONCAT(LEFT(#REF!,1),". ", RIGHT(#REF!,LEN(#REF!)-FIND(" ",#REF!)))</f>
        <v>#REF!</v>
      </c>
    </row>
    <row r="95" spans="18:40">
      <c r="R95">
        <v>187</v>
      </c>
      <c r="S95" t="s">
        <v>442</v>
      </c>
      <c r="T95" t="s">
        <v>278</v>
      </c>
      <c r="U95">
        <v>111</v>
      </c>
      <c r="V95" s="14">
        <f t="shared" si="21"/>
        <v>-62.732558139534888</v>
      </c>
      <c r="W95" s="14">
        <f t="shared" si="22"/>
        <v>-124</v>
      </c>
      <c r="X95" s="14">
        <v>280.39999999999998</v>
      </c>
      <c r="Y95" s="14" t="e">
        <f>IF(T95="TE",VLOOKUP(S95,$J$2:$K$35,2,FALSE),IF(T95="RB",VLOOKUP(S95,$B$2:$C$66,2,FALSE),IF(T95="WR",VLOOKUP(S95,$F$2:$G$54,2,FALSE),IF(T95="QB",VLOOKUP(S95,$N$2:$O$29,2,FALSE)))))</f>
        <v>#N/A</v>
      </c>
      <c r="AJ95" t="e">
        <f>RIGHT(#REF!,LEN(#REF!)-FIND(" ",#REF!))</f>
        <v>#REF!</v>
      </c>
      <c r="AK95" t="e">
        <f>LEFT(#REF!,1)</f>
        <v>#REF!</v>
      </c>
      <c r="AL95" t="e">
        <f t="shared" si="23"/>
        <v>#REF!</v>
      </c>
      <c r="AN95" t="e">
        <f>_xlfn.CONCAT(LEFT(#REF!,1),". ", RIGHT(#REF!,LEN(#REF!)-FIND(" ",#REF!)))</f>
        <v>#REF!</v>
      </c>
    </row>
    <row r="96" spans="18:40">
      <c r="R96">
        <v>188</v>
      </c>
      <c r="S96" t="s">
        <v>387</v>
      </c>
      <c r="T96" t="s">
        <v>272</v>
      </c>
      <c r="U96">
        <v>157</v>
      </c>
      <c r="V96" s="14">
        <f t="shared" si="21"/>
        <v>-35.51666666666668</v>
      </c>
      <c r="W96" s="14">
        <f t="shared" si="22"/>
        <v>-134</v>
      </c>
      <c r="X96" s="14">
        <v>272.39999999999998</v>
      </c>
      <c r="Y96" s="14" t="e">
        <f>IF(T96="TE",VLOOKUP(S96,$J$2:$K$35,2,FALSE),IF(T96="RB",VLOOKUP(S96,$B$2:$C$66,2,FALSE),IF(T96="WR",VLOOKUP(S96,$F$2:$G$54,2,FALSE),IF(T96="QB",VLOOKUP(S96,$N$2:$O$29,2,FALSE)))))</f>
        <v>#N/A</v>
      </c>
      <c r="AJ96" t="str">
        <f>RIGHT(S56,LEN(S56)-FIND(" ",S56))</f>
        <v>Addison</v>
      </c>
      <c r="AK96" t="str">
        <f>LEFT(S56,1)</f>
        <v>J</v>
      </c>
      <c r="AL96" t="str">
        <f t="shared" si="23"/>
        <v>J. Addison</v>
      </c>
      <c r="AN96" t="str">
        <f>_xlfn.CONCAT(LEFT(S56,1),". ", RIGHT(S56,LEN(S56)-FIND(" ",S56)))</f>
        <v>J. Addison</v>
      </c>
    </row>
    <row r="97" spans="18:40">
      <c r="R97">
        <v>189</v>
      </c>
      <c r="S97" s="12" t="s">
        <v>410</v>
      </c>
      <c r="T97" s="12" t="s">
        <v>272</v>
      </c>
      <c r="U97" s="12">
        <v>133</v>
      </c>
      <c r="V97" s="14">
        <f t="shared" si="21"/>
        <v>-59.51666666666668</v>
      </c>
      <c r="W97" s="14">
        <f t="shared" si="22"/>
        <v>-158</v>
      </c>
      <c r="X97" s="14">
        <v>278</v>
      </c>
      <c r="Y97" s="14">
        <f>IF(T97="TE",VLOOKUP(S97,$J$2:$K$35,2,FALSE),IF(T97="RB",VLOOKUP(S97,$B$2:$C$66,2,FALSE),IF(T97="WR",VLOOKUP(S97,$F$2:$G$54,2,FALSE),IF(T97="QB",VLOOKUP(S97,$N$2:$O$29,2,FALSE)))))</f>
        <v>30</v>
      </c>
      <c r="AJ97" t="str">
        <f>RIGHT(S57,LEN(S57)-FIND(" ",S57))</f>
        <v>Darnold</v>
      </c>
      <c r="AK97" t="str">
        <f>LEFT(S57,1)</f>
        <v>S</v>
      </c>
      <c r="AL97" t="str">
        <f t="shared" si="23"/>
        <v>S. Darnold</v>
      </c>
      <c r="AN97" t="str">
        <f>_xlfn.CONCAT(LEFT(S57,1),". ", RIGHT(S57,LEN(S57)-FIND(" ",S57)))</f>
        <v>S. Darnold</v>
      </c>
    </row>
    <row r="98" spans="18:40">
      <c r="R98">
        <v>190</v>
      </c>
      <c r="S98" s="12" t="s">
        <v>411</v>
      </c>
      <c r="T98" s="12" t="s">
        <v>272</v>
      </c>
      <c r="U98" s="12">
        <v>133</v>
      </c>
      <c r="V98" s="14">
        <f t="shared" si="21"/>
        <v>-59.51666666666668</v>
      </c>
      <c r="W98" s="14">
        <f t="shared" si="22"/>
        <v>-158</v>
      </c>
      <c r="X98" s="14">
        <v>278.10000000000002</v>
      </c>
      <c r="Y98" s="14" t="e">
        <f>IF(T98="TE",VLOOKUP(S98,$J$2:$K$35,2,FALSE),IF(T98="RB",VLOOKUP(S98,$B$2:$C$66,2,FALSE),IF(T98="WR",VLOOKUP(S98,$F$2:$G$54,2,FALSE),IF(T98="QB",VLOOKUP(S98,$N$2:$O$29,2,FALSE)))))</f>
        <v>#N/A</v>
      </c>
      <c r="AJ98" t="str">
        <f>RIGHT(S58,LEN(S58)-FIND(" ",S58))</f>
        <v>Reed</v>
      </c>
      <c r="AK98" t="str">
        <f>LEFT(S58,1)</f>
        <v>J</v>
      </c>
      <c r="AL98" t="str">
        <f t="shared" si="23"/>
        <v>J. Reed</v>
      </c>
      <c r="AN98" t="str">
        <f>_xlfn.CONCAT(LEFT(S58,1),". ", RIGHT(S58,LEN(S58)-FIND(" ",S58)))</f>
        <v>J. Reed</v>
      </c>
    </row>
    <row r="99" spans="18:40">
      <c r="AJ99" t="e">
        <f>RIGHT(#REF!,LEN(#REF!)-FIND(" ",#REF!))</f>
        <v>#REF!</v>
      </c>
      <c r="AK99" t="e">
        <f>LEFT(#REF!,1)</f>
        <v>#REF!</v>
      </c>
      <c r="AL99" t="e">
        <f t="shared" si="23"/>
        <v>#REF!</v>
      </c>
      <c r="AN99" t="e">
        <f>_xlfn.CONCAT(LEFT(#REF!,1),". ", RIGHT(#REF!,LEN(#REF!)-FIND(" ",#REF!)))</f>
        <v>#REF!</v>
      </c>
    </row>
    <row r="100" spans="18:40">
      <c r="AJ100" t="str">
        <f>RIGHT(S59,LEN(S59)-FIND(" ",S59))</f>
        <v>Shakir</v>
      </c>
      <c r="AK100" t="str">
        <f>LEFT(S59,1)</f>
        <v>K</v>
      </c>
      <c r="AL100" t="str">
        <f t="shared" si="23"/>
        <v>K. Shakir</v>
      </c>
      <c r="AN100" t="str">
        <f>_xlfn.CONCAT(LEFT(S59,1),". ", RIGHT(S59,LEN(S59)-FIND(" ",S59)))</f>
        <v>K. Shakir</v>
      </c>
    </row>
    <row r="101" spans="18:40">
      <c r="AJ101" t="e">
        <f>RIGHT(#REF!,LEN(#REF!)-FIND(" ",#REF!))</f>
        <v>#REF!</v>
      </c>
      <c r="AK101" t="e">
        <f>LEFT(#REF!,1)</f>
        <v>#REF!</v>
      </c>
      <c r="AL101" t="e">
        <f t="shared" si="23"/>
        <v>#REF!</v>
      </c>
      <c r="AN101" t="e">
        <f>_xlfn.CONCAT(LEFT(#REF!,1),". ", RIGHT(#REF!,LEN(#REF!)-FIND(" ",#REF!)))</f>
        <v>#REF!</v>
      </c>
    </row>
    <row r="102" spans="18:40">
      <c r="AJ102" t="e">
        <f>RIGHT(#REF!,LEN(#REF!)-FIND(" ",#REF!))</f>
        <v>#REF!</v>
      </c>
      <c r="AK102" t="e">
        <f>LEFT(#REF!,1)</f>
        <v>#REF!</v>
      </c>
      <c r="AL102" t="e">
        <f t="shared" si="23"/>
        <v>#REF!</v>
      </c>
      <c r="AN102" t="e">
        <f>_xlfn.CONCAT(LEFT(#REF!,1),". ", RIGHT(#REF!,LEN(#REF!)-FIND(" ",#REF!)))</f>
        <v>#REF!</v>
      </c>
    </row>
    <row r="103" spans="18:40">
      <c r="AJ103" t="e">
        <f>RIGHT(#REF!,LEN(#REF!)-FIND(" ",#REF!))</f>
        <v>#REF!</v>
      </c>
      <c r="AK103" t="e">
        <f>LEFT(#REF!,1)</f>
        <v>#REF!</v>
      </c>
      <c r="AL103" t="e">
        <f t="shared" si="23"/>
        <v>#REF!</v>
      </c>
      <c r="AN103" t="e">
        <f>_xlfn.CONCAT(LEFT(#REF!,1),". ", RIGHT(#REF!,LEN(#REF!)-FIND(" ",#REF!)))</f>
        <v>#REF!</v>
      </c>
    </row>
    <row r="104" spans="18:40">
      <c r="AJ104" t="e">
        <f>RIGHT(#REF!,LEN(#REF!)-FIND(" ",#REF!))</f>
        <v>#REF!</v>
      </c>
      <c r="AK104" t="e">
        <f>LEFT(#REF!,1)</f>
        <v>#REF!</v>
      </c>
      <c r="AL104" t="e">
        <f t="shared" si="23"/>
        <v>#REF!</v>
      </c>
      <c r="AN104" t="e">
        <f>_xlfn.CONCAT(LEFT(#REF!,1),". ", RIGHT(#REF!,LEN(#REF!)-FIND(" ",#REF!)))</f>
        <v>#REF!</v>
      </c>
    </row>
    <row r="105" spans="18:40">
      <c r="AJ105" t="e">
        <f>RIGHT(#REF!,LEN(#REF!)-FIND(" ",#REF!))</f>
        <v>#REF!</v>
      </c>
      <c r="AK105" t="e">
        <f>LEFT(#REF!,1)</f>
        <v>#REF!</v>
      </c>
      <c r="AL105" t="e">
        <f t="shared" si="23"/>
        <v>#REF!</v>
      </c>
      <c r="AN105" t="e">
        <f>_xlfn.CONCAT(LEFT(#REF!,1),". ", RIGHT(#REF!,LEN(#REF!)-FIND(" ",#REF!)))</f>
        <v>#REF!</v>
      </c>
    </row>
    <row r="106" spans="18:40">
      <c r="AJ106" t="str">
        <f>RIGHT(S60,LEN(S60)-FIND(" ",S60))</f>
        <v>Stevenson</v>
      </c>
      <c r="AK106" t="str">
        <f>LEFT(S60,1)</f>
        <v>R</v>
      </c>
      <c r="AL106" t="str">
        <f t="shared" si="23"/>
        <v>R. Stevenson</v>
      </c>
      <c r="AN106" t="str">
        <f>_xlfn.CONCAT(LEFT(S60,1),". ", RIGHT(S60,LEN(S60)-FIND(" ",S60)))</f>
        <v>R. Stevenson</v>
      </c>
    </row>
    <row r="107" spans="18:40">
      <c r="AJ107" t="str">
        <f>RIGHT(S61,LEN(S61)-FIND(" ",S61))</f>
        <v>Higgins</v>
      </c>
      <c r="AK107" t="str">
        <f>LEFT(S61,1)</f>
        <v>J</v>
      </c>
      <c r="AL107" t="str">
        <f t="shared" si="23"/>
        <v>J. Higgins</v>
      </c>
      <c r="AN107" t="str">
        <f>_xlfn.CONCAT(LEFT(S61,1),". ", RIGHT(S61,LEN(S61)-FIND(" ",S61)))</f>
        <v>J. Higgins</v>
      </c>
    </row>
    <row r="108" spans="18:40">
      <c r="AJ108" t="str">
        <f>RIGHT(S62,LEN(S62)-FIND(" ",S62))</f>
        <v>Mooney</v>
      </c>
      <c r="AK108" t="str">
        <f>LEFT(S62,1)</f>
        <v>D</v>
      </c>
      <c r="AL108" t="str">
        <f t="shared" si="23"/>
        <v>D. Mooney</v>
      </c>
      <c r="AN108" t="str">
        <f>_xlfn.CONCAT(LEFT(S62,1),". ", RIGHT(S62,LEN(S62)-FIND(" ",S62)))</f>
        <v>D. Mooney</v>
      </c>
    </row>
    <row r="109" spans="18:40">
      <c r="AJ109" t="str">
        <f>RIGHT(S63,LEN(S63)-FIND(" ",S63))</f>
        <v>Wright</v>
      </c>
      <c r="AK109" t="str">
        <f>LEFT(S63,1)</f>
        <v>J</v>
      </c>
      <c r="AL109" t="str">
        <f t="shared" si="23"/>
        <v>J. Wright</v>
      </c>
      <c r="AN109" t="str">
        <f>_xlfn.CONCAT(LEFT(S63,1),". ", RIGHT(S63,LEN(S63)-FIND(" ",S63)))</f>
        <v>J. Wright</v>
      </c>
    </row>
    <row r="110" spans="18:40">
      <c r="AJ110" t="str">
        <f>RIGHT(S64,LEN(S64)-FIND(" ",S64))</f>
        <v>Ekeler</v>
      </c>
      <c r="AK110" t="str">
        <f>LEFT(S64,1)</f>
        <v>A</v>
      </c>
      <c r="AL110" t="str">
        <f t="shared" si="23"/>
        <v>A. Ekeler</v>
      </c>
      <c r="AN110" t="str">
        <f>_xlfn.CONCAT(LEFT(S64,1),". ", RIGHT(S64,LEN(S64)-FIND(" ",S64)))</f>
        <v>A. Ekeler</v>
      </c>
    </row>
    <row r="111" spans="18:40">
      <c r="AJ111" t="e">
        <f>RIGHT(#REF!,LEN(#REF!)-FIND(" ",#REF!))</f>
        <v>#REF!</v>
      </c>
      <c r="AK111" t="e">
        <f>LEFT(#REF!,1)</f>
        <v>#REF!</v>
      </c>
      <c r="AL111" t="e">
        <f t="shared" si="23"/>
        <v>#REF!</v>
      </c>
      <c r="AN111" t="e">
        <f>_xlfn.CONCAT(LEFT(#REF!,1),". ", RIGHT(#REF!,LEN(#REF!)-FIND(" ",#REF!)))</f>
        <v>#REF!</v>
      </c>
    </row>
    <row r="112" spans="18:40">
      <c r="AJ112" t="e">
        <f>RIGHT(#REF!,LEN(#REF!)-FIND(" ",#REF!))</f>
        <v>#REF!</v>
      </c>
      <c r="AK112" t="e">
        <f>LEFT(#REF!,1)</f>
        <v>#REF!</v>
      </c>
      <c r="AL112" t="e">
        <f t="shared" si="23"/>
        <v>#REF!</v>
      </c>
      <c r="AN112" t="e">
        <f>_xlfn.CONCAT(LEFT(#REF!,1),". ", RIGHT(#REF!,LEN(#REF!)-FIND(" ",#REF!)))</f>
        <v>#REF!</v>
      </c>
    </row>
    <row r="113" spans="36:40">
      <c r="AJ113" t="str">
        <f>RIGHT(S65,LEN(S65)-FIND(" ",S65))</f>
        <v>Harris</v>
      </c>
      <c r="AK113" t="str">
        <f>LEFT(S65,1)</f>
        <v>N</v>
      </c>
      <c r="AL113" t="str">
        <f t="shared" si="23"/>
        <v>N. Harris</v>
      </c>
      <c r="AN113" t="str">
        <f>_xlfn.CONCAT(LEFT(S65,1),". ", RIGHT(S65,LEN(S65)-FIND(" ",S65)))</f>
        <v>N. Harris</v>
      </c>
    </row>
    <row r="114" spans="36:40">
      <c r="AJ114" t="str">
        <f>RIGHT(S66,LEN(S66)-FIND(" ",S66))</f>
        <v>Spears</v>
      </c>
      <c r="AK114" t="str">
        <f>LEFT(S66,1)</f>
        <v>T</v>
      </c>
      <c r="AL114" t="str">
        <f t="shared" si="23"/>
        <v>T. Spears</v>
      </c>
      <c r="AN114" t="str">
        <f>_xlfn.CONCAT(LEFT(S66,1),". ", RIGHT(S66,LEN(S66)-FIND(" ",S66)))</f>
        <v>T. Spears</v>
      </c>
    </row>
    <row r="115" spans="36:40">
      <c r="AJ115" t="e">
        <f>RIGHT(#REF!,LEN(#REF!)-FIND(" ",#REF!))</f>
        <v>#REF!</v>
      </c>
      <c r="AK115" t="e">
        <f>LEFT(#REF!,1)</f>
        <v>#REF!</v>
      </c>
      <c r="AL115" t="e">
        <f t="shared" si="23"/>
        <v>#REF!</v>
      </c>
      <c r="AN115" t="e">
        <f>_xlfn.CONCAT(LEFT(#REF!,1),". ", RIGHT(#REF!,LEN(#REF!)-FIND(" ",#REF!)))</f>
        <v>#REF!</v>
      </c>
    </row>
    <row r="116" spans="36:40">
      <c r="AJ116" t="e">
        <f>RIGHT(#REF!,LEN(#REF!)-FIND(" ",#REF!))</f>
        <v>#REF!</v>
      </c>
      <c r="AK116" t="e">
        <f>LEFT(#REF!,1)</f>
        <v>#REF!</v>
      </c>
      <c r="AL116" t="e">
        <f t="shared" si="23"/>
        <v>#REF!</v>
      </c>
      <c r="AN116" t="e">
        <f>_xlfn.CONCAT(LEFT(#REF!,1),". ", RIGHT(#REF!,LEN(#REF!)-FIND(" ",#REF!)))</f>
        <v>#REF!</v>
      </c>
    </row>
    <row r="117" spans="36:40">
      <c r="AJ117" t="str">
        <f>RIGHT(S67,LEN(S67)-FIND(" ",S67))</f>
        <v>Blue</v>
      </c>
      <c r="AK117" t="str">
        <f>LEFT(S67,1)</f>
        <v>J</v>
      </c>
      <c r="AL117" t="str">
        <f t="shared" si="23"/>
        <v>J. Blue</v>
      </c>
      <c r="AN117" t="str">
        <f>_xlfn.CONCAT(LEFT(S67,1),". ", RIGHT(S67,LEN(S67)-FIND(" ",S67)))</f>
        <v>J. Blue</v>
      </c>
    </row>
    <row r="118" spans="36:40">
      <c r="AJ118" t="str">
        <f>RIGHT(S68,LEN(S68)-FIND(" ",S68))</f>
        <v>Benson</v>
      </c>
      <c r="AK118" t="str">
        <f>LEFT(S68,1)</f>
        <v>T</v>
      </c>
      <c r="AL118" t="str">
        <f t="shared" si="23"/>
        <v>T. Benson</v>
      </c>
      <c r="AN118" t="str">
        <f>_xlfn.CONCAT(LEFT(S68,1),". ", RIGHT(S68,LEN(S68)-FIND(" ",S68)))</f>
        <v>T. Benson</v>
      </c>
    </row>
    <row r="119" spans="36:40">
      <c r="AJ119" t="str">
        <f>RIGHT(S69,LEN(S69)-FIND(" ",S69))</f>
        <v>Davis</v>
      </c>
      <c r="AK119" t="str">
        <f>LEFT(S69,1)</f>
        <v>R</v>
      </c>
      <c r="AL119" t="str">
        <f t="shared" si="23"/>
        <v>R. Davis</v>
      </c>
      <c r="AN119" t="str">
        <f>_xlfn.CONCAT(LEFT(S69,1),". ", RIGHT(S69,LEN(S69)-FIND(" ",S69)))</f>
        <v>R. Davis</v>
      </c>
    </row>
    <row r="120" spans="36:40">
      <c r="AJ120" t="e">
        <f>RIGHT(#REF!,LEN(#REF!)-FIND(" ",#REF!))</f>
        <v>#REF!</v>
      </c>
      <c r="AK120" t="e">
        <f>LEFT(#REF!,1)</f>
        <v>#REF!</v>
      </c>
      <c r="AL120" t="e">
        <f t="shared" si="23"/>
        <v>#REF!</v>
      </c>
      <c r="AN120" t="e">
        <f>_xlfn.CONCAT(LEFT(#REF!,1),". ", RIGHT(#REF!,LEN(#REF!)-FIND(" ",#REF!)))</f>
        <v>#REF!</v>
      </c>
    </row>
    <row r="121" spans="36:40">
      <c r="AJ121" t="str">
        <f t="shared" ref="AJ121:AJ122" si="24">RIGHT(S70,LEN(S70)-FIND(" ",S70))</f>
        <v>White</v>
      </c>
      <c r="AK121" t="str">
        <f t="shared" ref="AK121:AK122" si="25">LEFT(S70,1)</f>
        <v>R</v>
      </c>
      <c r="AL121" t="str">
        <f t="shared" si="23"/>
        <v>R. White</v>
      </c>
      <c r="AN121" t="str">
        <f t="shared" ref="AN121:AN149" si="26">_xlfn.CONCAT(LEFT(S70,1),". ", RIGHT(S70,LEN(S70)-FIND(" ",S70)))</f>
        <v>R. White</v>
      </c>
    </row>
    <row r="122" spans="36:40">
      <c r="AJ122" t="str">
        <f t="shared" si="24"/>
        <v>Palmer</v>
      </c>
      <c r="AK122" t="str">
        <f t="shared" si="25"/>
        <v>J</v>
      </c>
      <c r="AL122" t="str">
        <f t="shared" si="23"/>
        <v>J. Palmer</v>
      </c>
      <c r="AN122" t="str">
        <f t="shared" si="26"/>
        <v>J. Palmer</v>
      </c>
    </row>
    <row r="123" spans="36:40">
      <c r="AJ123" t="str">
        <f t="shared" ref="AJ123:AJ149" si="27">RIGHT(S72,LEN(S72)-FIND(" ",S72))</f>
        <v>Mims</v>
      </c>
      <c r="AK123" t="str">
        <f t="shared" ref="AK123:AK149" si="28">LEFT(S72,1)</f>
        <v>M</v>
      </c>
      <c r="AL123" t="str">
        <f t="shared" si="23"/>
        <v>M. Mims</v>
      </c>
      <c r="AN123" t="str">
        <f t="shared" si="26"/>
        <v>M. Mims</v>
      </c>
    </row>
    <row r="124" spans="36:40">
      <c r="AJ124" t="str">
        <f t="shared" si="27"/>
        <v>Allgeier</v>
      </c>
      <c r="AK124" t="str">
        <f t="shared" si="28"/>
        <v>T</v>
      </c>
      <c r="AL124" t="str">
        <f t="shared" si="23"/>
        <v>T. Allgeier</v>
      </c>
      <c r="AN124" t="str">
        <f t="shared" si="26"/>
        <v>T. Allgeier</v>
      </c>
    </row>
    <row r="125" spans="36:40">
      <c r="AJ125" t="str">
        <f t="shared" si="27"/>
        <v>Ford</v>
      </c>
      <c r="AK125" t="str">
        <f t="shared" si="28"/>
        <v>J</v>
      </c>
      <c r="AL125" t="str">
        <f t="shared" si="23"/>
        <v>J. Ford</v>
      </c>
      <c r="AN125" t="str">
        <f t="shared" si="26"/>
        <v>J. Ford</v>
      </c>
    </row>
    <row r="126" spans="36:40">
      <c r="AJ126" t="str">
        <f t="shared" si="27"/>
        <v>Brown</v>
      </c>
      <c r="AK126" t="str">
        <f t="shared" si="28"/>
        <v>H</v>
      </c>
      <c r="AL126" t="str">
        <f t="shared" si="23"/>
        <v>H. Brown</v>
      </c>
      <c r="AN126" t="str">
        <f t="shared" si="26"/>
        <v>H. Brown</v>
      </c>
    </row>
    <row r="127" spans="36:40">
      <c r="AJ127" t="str">
        <f t="shared" si="27"/>
        <v>Bateman</v>
      </c>
      <c r="AK127" t="str">
        <f t="shared" si="28"/>
        <v>R</v>
      </c>
      <c r="AL127" t="str">
        <f t="shared" si="23"/>
        <v>R. Bateman</v>
      </c>
      <c r="AN127" t="str">
        <f t="shared" si="26"/>
        <v>R. Bateman</v>
      </c>
    </row>
    <row r="128" spans="36:40">
      <c r="AJ128" t="str">
        <f t="shared" si="27"/>
        <v>Tillman</v>
      </c>
      <c r="AK128" t="str">
        <f t="shared" si="28"/>
        <v>C</v>
      </c>
      <c r="AL128" t="str">
        <f t="shared" si="23"/>
        <v>C. Tillman</v>
      </c>
      <c r="AN128" t="str">
        <f t="shared" si="26"/>
        <v>C. Tillman</v>
      </c>
    </row>
    <row r="129" spans="36:40">
      <c r="AJ129" t="str">
        <f t="shared" si="27"/>
        <v>Douglas</v>
      </c>
      <c r="AK129" t="str">
        <f t="shared" si="28"/>
        <v>D</v>
      </c>
      <c r="AL129" t="str">
        <f t="shared" si="23"/>
        <v>D. Douglas</v>
      </c>
      <c r="AN129" t="str">
        <f t="shared" si="26"/>
        <v>D. Douglas</v>
      </c>
    </row>
    <row r="130" spans="36:40">
      <c r="AJ130" t="str">
        <f t="shared" si="27"/>
        <v>Williams</v>
      </c>
      <c r="AK130" t="str">
        <f t="shared" si="28"/>
        <v>J</v>
      </c>
      <c r="AL130" t="str">
        <f t="shared" si="23"/>
        <v>J. Williams</v>
      </c>
      <c r="AN130" t="str">
        <f t="shared" si="26"/>
        <v>J. Williams</v>
      </c>
    </row>
    <row r="131" spans="36:40">
      <c r="AJ131" t="str">
        <f t="shared" si="27"/>
        <v>Dowdle</v>
      </c>
      <c r="AK131" t="str">
        <f t="shared" si="28"/>
        <v>R</v>
      </c>
      <c r="AL131" t="str">
        <f t="shared" si="23"/>
        <v>R. Dowdle</v>
      </c>
      <c r="AN131" t="str">
        <f t="shared" si="26"/>
        <v>R. Dowdle</v>
      </c>
    </row>
    <row r="132" spans="36:40">
      <c r="AJ132" t="str">
        <f t="shared" si="27"/>
        <v>Robinson</v>
      </c>
      <c r="AK132" t="str">
        <f t="shared" si="28"/>
        <v>W</v>
      </c>
      <c r="AL132" t="str">
        <f t="shared" si="23"/>
        <v>W. Robinson</v>
      </c>
      <c r="AN132" t="str">
        <f t="shared" si="26"/>
        <v>W. Robinson</v>
      </c>
    </row>
    <row r="133" spans="36:40">
      <c r="AJ133" t="str">
        <f t="shared" si="27"/>
        <v>Sampson</v>
      </c>
      <c r="AK133" t="str">
        <f t="shared" si="28"/>
        <v>D</v>
      </c>
      <c r="AL133" t="str">
        <f t="shared" si="23"/>
        <v>D. Sampson</v>
      </c>
      <c r="AN133" t="str">
        <f t="shared" si="26"/>
        <v>D. Sampson</v>
      </c>
    </row>
    <row r="134" spans="36:40">
      <c r="AJ134" t="str">
        <f t="shared" si="27"/>
        <v>Thielen</v>
      </c>
      <c r="AK134" t="str">
        <f t="shared" si="28"/>
        <v>A</v>
      </c>
      <c r="AL134" t="str">
        <f t="shared" si="23"/>
        <v>A. Thielen</v>
      </c>
      <c r="AN134" t="str">
        <f t="shared" si="26"/>
        <v>A. Thielen</v>
      </c>
    </row>
    <row r="135" spans="36:40">
      <c r="AJ135" t="str">
        <f t="shared" si="27"/>
        <v>Harris</v>
      </c>
      <c r="AK135" t="str">
        <f t="shared" si="28"/>
        <v>T</v>
      </c>
      <c r="AL135" t="str">
        <f t="shared" si="23"/>
        <v>T. Harris</v>
      </c>
      <c r="AN135" t="str">
        <f t="shared" si="26"/>
        <v>T. Harris</v>
      </c>
    </row>
    <row r="136" spans="36:40">
      <c r="AJ136" t="str">
        <f t="shared" si="27"/>
        <v>Burden</v>
      </c>
      <c r="AK136" t="str">
        <f t="shared" si="28"/>
        <v>L</v>
      </c>
      <c r="AL136" t="str">
        <f t="shared" si="23"/>
        <v>L. Burden</v>
      </c>
      <c r="AN136" t="str">
        <f t="shared" si="26"/>
        <v>L. Burden</v>
      </c>
    </row>
    <row r="137" spans="36:40">
      <c r="AJ137" t="str">
        <f t="shared" si="27"/>
        <v>Aiyuk</v>
      </c>
      <c r="AK137" t="str">
        <f t="shared" si="28"/>
        <v>B</v>
      </c>
      <c r="AL137" t="str">
        <f t="shared" si="23"/>
        <v>B. Aiyuk</v>
      </c>
      <c r="AN137" t="str">
        <f t="shared" si="26"/>
        <v>B. Aiyuk</v>
      </c>
    </row>
    <row r="138" spans="36:40">
      <c r="AJ138" t="str">
        <f t="shared" si="27"/>
        <v>Brown</v>
      </c>
      <c r="AK138" t="str">
        <f t="shared" si="28"/>
        <v>D</v>
      </c>
      <c r="AL138" t="str">
        <f t="shared" si="23"/>
        <v>D. Brown</v>
      </c>
      <c r="AN138" t="str">
        <f t="shared" si="26"/>
        <v>D. Brown</v>
      </c>
    </row>
    <row r="139" spans="36:40">
      <c r="AJ139" t="str">
        <f t="shared" si="27"/>
        <v>Wilson</v>
      </c>
      <c r="AK139" t="str">
        <f t="shared" si="28"/>
        <v>R</v>
      </c>
      <c r="AL139" t="str">
        <f t="shared" si="23"/>
        <v>R. Wilson</v>
      </c>
      <c r="AN139" t="str">
        <f t="shared" si="26"/>
        <v>R. Wilson</v>
      </c>
    </row>
    <row r="140" spans="36:40">
      <c r="AJ140" t="str">
        <f t="shared" si="27"/>
        <v>Kirk</v>
      </c>
      <c r="AK140" t="str">
        <f t="shared" si="28"/>
        <v>C</v>
      </c>
      <c r="AL140" t="str">
        <f t="shared" si="23"/>
        <v>C. Kirk</v>
      </c>
      <c r="AN140" t="str">
        <f t="shared" si="26"/>
        <v>C. Kirk</v>
      </c>
    </row>
    <row r="141" spans="36:40">
      <c r="AJ141" t="str">
        <f t="shared" si="27"/>
        <v>Allen</v>
      </c>
      <c r="AK141" t="str">
        <f t="shared" si="28"/>
        <v>K</v>
      </c>
      <c r="AL141" t="str">
        <f t="shared" si="23"/>
        <v>K. Allen</v>
      </c>
      <c r="AN141" t="str">
        <f t="shared" si="26"/>
        <v>K. Allen</v>
      </c>
    </row>
    <row r="142" spans="36:40">
      <c r="AJ142" t="str">
        <f t="shared" si="27"/>
        <v>Wilson</v>
      </c>
      <c r="AK142" t="str">
        <f t="shared" si="28"/>
        <v>M</v>
      </c>
      <c r="AL142" t="str">
        <f t="shared" si="23"/>
        <v>M. Wilson</v>
      </c>
      <c r="AN142" t="str">
        <f t="shared" si="26"/>
        <v>M. Wilson</v>
      </c>
    </row>
    <row r="143" spans="36:40">
      <c r="AJ143" t="str">
        <f t="shared" si="27"/>
        <v>Slayton</v>
      </c>
      <c r="AK143" t="str">
        <f t="shared" si="28"/>
        <v>D</v>
      </c>
      <c r="AL143" t="str">
        <f t="shared" si="23"/>
        <v>D. Slayton</v>
      </c>
      <c r="AN143" t="str">
        <f t="shared" si="26"/>
        <v>D. Slayton</v>
      </c>
    </row>
    <row r="144" spans="36:40">
      <c r="AJ144" t="str">
        <f t="shared" si="27"/>
        <v>Richardson</v>
      </c>
      <c r="AK144" t="str">
        <f t="shared" si="28"/>
        <v>A</v>
      </c>
      <c r="AL144" t="str">
        <f t="shared" si="23"/>
        <v>A. Richardson</v>
      </c>
      <c r="AN144" t="str">
        <f t="shared" si="26"/>
        <v>A. Richardson</v>
      </c>
    </row>
    <row r="145" spans="36:40">
      <c r="AJ145" t="str">
        <f t="shared" si="27"/>
        <v>Doubs</v>
      </c>
      <c r="AK145" t="str">
        <f t="shared" si="28"/>
        <v>R</v>
      </c>
      <c r="AL145" t="str">
        <f t="shared" si="23"/>
        <v>R. Doubs</v>
      </c>
      <c r="AN145" t="str">
        <f t="shared" si="26"/>
        <v>R. Doubs</v>
      </c>
    </row>
    <row r="146" spans="36:40">
      <c r="AJ146" t="str">
        <f t="shared" si="27"/>
        <v>Johnson</v>
      </c>
      <c r="AK146" t="str">
        <f t="shared" si="28"/>
        <v>D</v>
      </c>
      <c r="AL146" t="str">
        <f t="shared" si="23"/>
        <v>D. Johnson</v>
      </c>
      <c r="AN146" t="str">
        <f t="shared" si="26"/>
        <v>D. Johnson</v>
      </c>
    </row>
    <row r="147" spans="36:40">
      <c r="AJ147" t="str">
        <f t="shared" si="27"/>
        <v>Shough</v>
      </c>
      <c r="AK147" t="str">
        <f t="shared" si="28"/>
        <v>T</v>
      </c>
      <c r="AL147" t="str">
        <f t="shared" si="23"/>
        <v>T. Shough</v>
      </c>
      <c r="AN147" t="str">
        <f t="shared" si="26"/>
        <v>T. Shough</v>
      </c>
    </row>
    <row r="148" spans="36:40">
      <c r="AJ148" t="str">
        <f t="shared" si="27"/>
        <v>Flacco</v>
      </c>
      <c r="AK148" t="str">
        <f t="shared" si="28"/>
        <v>J</v>
      </c>
      <c r="AL148" t="str">
        <f t="shared" si="23"/>
        <v>J. Flacco</v>
      </c>
      <c r="AN148" t="str">
        <f t="shared" si="26"/>
        <v>J. Flacco</v>
      </c>
    </row>
    <row r="149" spans="36:40">
      <c r="AJ149" t="str">
        <f t="shared" si="27"/>
        <v>Jones</v>
      </c>
      <c r="AK149" t="str">
        <f t="shared" si="28"/>
        <v>D</v>
      </c>
      <c r="AL149" t="str">
        <f t="shared" si="23"/>
        <v>D. Jones</v>
      </c>
      <c r="AN149" t="str">
        <f t="shared" si="26"/>
        <v>D. Jones</v>
      </c>
    </row>
  </sheetData>
  <autoFilter ref="T1:T98" xr:uid="{F89177F4-C97D-974B-AFDC-4275B56512FF}"/>
  <conditionalFormatting sqref="T1:T1048576">
    <cfRule type="containsText" dxfId="3" priority="3" operator="containsText" text="QB">
      <formula>NOT(ISERROR(SEARCH("QB",T1)))</formula>
    </cfRule>
    <cfRule type="containsText" dxfId="2" priority="4" operator="containsText" text="TE">
      <formula>NOT(ISERROR(SEARCH("TE",T1)))</formula>
    </cfRule>
    <cfRule type="containsText" dxfId="1" priority="5" operator="containsText" text="WR">
      <formula>NOT(ISERROR(SEARCH("WR",T1)))</formula>
    </cfRule>
    <cfRule type="containsText" dxfId="0" priority="6" operator="containsText" text="RB">
      <formula>NOT(ISERROR(SEARCH("RB",T1)))</formula>
    </cfRule>
  </conditionalFormatting>
  <conditionalFormatting sqref="W1:W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X2:X61">
    <cfRule type="colorScale" priority="139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37CC1-AD32-4DC5-AB3A-695BB203C613}">
  <sheetPr codeName="Sheet2"/>
  <dimension ref="A1:T101"/>
  <sheetViews>
    <sheetView workbookViewId="0">
      <selection activeCell="J18" sqref="J18"/>
    </sheetView>
  </sheetViews>
  <sheetFormatPr baseColWidth="10" defaultColWidth="8.83203125" defaultRowHeight="15"/>
  <cols>
    <col min="1" max="1" width="12" customWidth="1"/>
    <col min="12" max="12" width="18.1640625" bestFit="1" customWidth="1"/>
  </cols>
  <sheetData>
    <row r="1" spans="1:20">
      <c r="A1" s="11" t="s">
        <v>0</v>
      </c>
      <c r="B1" s="11" t="s">
        <v>51</v>
      </c>
      <c r="C1" s="11" t="s">
        <v>86</v>
      </c>
      <c r="D1" s="11" t="s">
        <v>89</v>
      </c>
      <c r="E1" s="11" t="s">
        <v>110</v>
      </c>
      <c r="L1" t="s">
        <v>253</v>
      </c>
    </row>
    <row r="2" spans="1:20">
      <c r="A2" t="s">
        <v>1</v>
      </c>
      <c r="B2" t="s">
        <v>1</v>
      </c>
      <c r="C2" t="s">
        <v>1</v>
      </c>
      <c r="D2" t="s">
        <v>1</v>
      </c>
      <c r="E2" t="s">
        <v>3</v>
      </c>
      <c r="L2" t="s">
        <v>118</v>
      </c>
      <c r="M2" t="s">
        <v>254</v>
      </c>
      <c r="N2" t="s">
        <v>268</v>
      </c>
    </row>
    <row r="3" spans="1:20" ht="16">
      <c r="A3" t="s">
        <v>2</v>
      </c>
      <c r="B3" t="s">
        <v>2</v>
      </c>
      <c r="C3" t="s">
        <v>2</v>
      </c>
      <c r="D3" t="s">
        <v>3</v>
      </c>
      <c r="E3" t="s">
        <v>1</v>
      </c>
      <c r="L3" t="s">
        <v>1</v>
      </c>
      <c r="M3">
        <v>311</v>
      </c>
      <c r="T3" s="7"/>
    </row>
    <row r="4" spans="1:20">
      <c r="A4" t="s">
        <v>3</v>
      </c>
      <c r="B4" t="s">
        <v>3</v>
      </c>
      <c r="C4" t="s">
        <v>3</v>
      </c>
      <c r="D4" t="s">
        <v>2</v>
      </c>
      <c r="E4" t="s">
        <v>7</v>
      </c>
      <c r="L4" t="s">
        <v>2</v>
      </c>
      <c r="M4">
        <v>303</v>
      </c>
      <c r="T4" s="8"/>
    </row>
    <row r="5" spans="1:20">
      <c r="A5" t="s">
        <v>4</v>
      </c>
      <c r="B5" t="s">
        <v>4</v>
      </c>
      <c r="C5" t="s">
        <v>6</v>
      </c>
      <c r="D5" t="s">
        <v>7</v>
      </c>
      <c r="E5" t="s">
        <v>9</v>
      </c>
      <c r="L5" t="s">
        <v>3</v>
      </c>
      <c r="M5">
        <v>300</v>
      </c>
      <c r="T5" s="9"/>
    </row>
    <row r="6" spans="1:20" ht="16">
      <c r="A6" t="s">
        <v>5</v>
      </c>
      <c r="B6" t="s">
        <v>6</v>
      </c>
      <c r="C6" t="s">
        <v>5</v>
      </c>
      <c r="D6" t="s">
        <v>5</v>
      </c>
      <c r="E6" t="s">
        <v>2</v>
      </c>
      <c r="L6" t="s">
        <v>4</v>
      </c>
      <c r="M6">
        <v>273</v>
      </c>
      <c r="T6" s="10"/>
    </row>
    <row r="7" spans="1:20" ht="16">
      <c r="A7" t="s">
        <v>6</v>
      </c>
      <c r="B7" t="s">
        <v>7</v>
      </c>
      <c r="C7" t="s">
        <v>4</v>
      </c>
      <c r="D7" t="s">
        <v>4</v>
      </c>
      <c r="E7" t="s">
        <v>5</v>
      </c>
      <c r="L7" t="s">
        <v>7</v>
      </c>
      <c r="M7">
        <v>272</v>
      </c>
      <c r="T7" s="10"/>
    </row>
    <row r="8" spans="1:20" ht="16">
      <c r="A8" t="s">
        <v>7</v>
      </c>
      <c r="B8" t="s">
        <v>5</v>
      </c>
      <c r="C8" t="s">
        <v>7</v>
      </c>
      <c r="D8" t="s">
        <v>9</v>
      </c>
      <c r="E8" t="s">
        <v>4</v>
      </c>
      <c r="L8" t="s">
        <v>5</v>
      </c>
      <c r="M8">
        <v>271</v>
      </c>
      <c r="T8" s="10"/>
    </row>
    <row r="9" spans="1:20" ht="16">
      <c r="A9" t="s">
        <v>8</v>
      </c>
      <c r="B9" t="s">
        <v>8</v>
      </c>
      <c r="C9" t="s">
        <v>10</v>
      </c>
      <c r="D9" t="s">
        <v>6</v>
      </c>
      <c r="E9" t="s">
        <v>11</v>
      </c>
      <c r="L9" t="s">
        <v>6</v>
      </c>
      <c r="M9">
        <v>268</v>
      </c>
      <c r="T9" s="10"/>
    </row>
    <row r="10" spans="1:20" ht="16">
      <c r="A10" t="s">
        <v>9</v>
      </c>
      <c r="B10" t="s">
        <v>10</v>
      </c>
      <c r="C10" t="s">
        <v>8</v>
      </c>
      <c r="D10" t="s">
        <v>10</v>
      </c>
      <c r="E10" t="s">
        <v>10</v>
      </c>
      <c r="L10" t="s">
        <v>10</v>
      </c>
      <c r="M10">
        <v>260</v>
      </c>
      <c r="T10" s="10"/>
    </row>
    <row r="11" spans="1:20" ht="16">
      <c r="A11" t="s">
        <v>10</v>
      </c>
      <c r="B11" t="s">
        <v>14</v>
      </c>
      <c r="C11" t="s">
        <v>16</v>
      </c>
      <c r="D11" t="s">
        <v>8</v>
      </c>
      <c r="E11" t="s">
        <v>6</v>
      </c>
      <c r="L11" t="s">
        <v>9</v>
      </c>
      <c r="M11">
        <v>247</v>
      </c>
      <c r="T11" s="10"/>
    </row>
    <row r="12" spans="1:20" ht="16">
      <c r="A12" t="s">
        <v>11</v>
      </c>
      <c r="B12" t="s">
        <v>11</v>
      </c>
      <c r="C12" t="s">
        <v>13</v>
      </c>
      <c r="D12" t="s">
        <v>13</v>
      </c>
      <c r="E12" t="s">
        <v>8</v>
      </c>
      <c r="L12" t="s">
        <v>8</v>
      </c>
      <c r="M12">
        <v>241</v>
      </c>
      <c r="T12" s="10"/>
    </row>
    <row r="13" spans="1:20" ht="16">
      <c r="A13" t="s">
        <v>12</v>
      </c>
      <c r="B13" t="s">
        <v>9</v>
      </c>
      <c r="C13" t="s">
        <v>14</v>
      </c>
      <c r="D13" t="s">
        <v>11</v>
      </c>
      <c r="E13" t="s">
        <v>12</v>
      </c>
      <c r="L13" t="s">
        <v>11</v>
      </c>
      <c r="M13">
        <v>238</v>
      </c>
      <c r="T13" s="10"/>
    </row>
    <row r="14" spans="1:20" ht="16">
      <c r="A14" t="s">
        <v>13</v>
      </c>
      <c r="B14" t="s">
        <v>12</v>
      </c>
      <c r="C14" t="s">
        <v>12</v>
      </c>
      <c r="D14" t="s">
        <v>12</v>
      </c>
      <c r="E14" t="s">
        <v>13</v>
      </c>
      <c r="L14" t="s">
        <v>13</v>
      </c>
      <c r="M14">
        <v>234</v>
      </c>
      <c r="T14" s="10"/>
    </row>
    <row r="15" spans="1:20" ht="16">
      <c r="A15" t="s">
        <v>14</v>
      </c>
      <c r="B15" t="s">
        <v>13</v>
      </c>
      <c r="C15" t="s">
        <v>11</v>
      </c>
      <c r="D15" t="s">
        <v>14</v>
      </c>
      <c r="E15" t="s">
        <v>16</v>
      </c>
      <c r="L15" t="s">
        <v>15</v>
      </c>
      <c r="M15">
        <v>228</v>
      </c>
      <c r="T15" s="10"/>
    </row>
    <row r="16" spans="1:20" ht="16">
      <c r="A16" t="s">
        <v>15</v>
      </c>
      <c r="B16" t="s">
        <v>20</v>
      </c>
      <c r="C16" t="s">
        <v>15</v>
      </c>
      <c r="D16" t="s">
        <v>16</v>
      </c>
      <c r="E16" t="s">
        <v>14</v>
      </c>
      <c r="L16" t="s">
        <v>265</v>
      </c>
      <c r="M16">
        <v>226</v>
      </c>
      <c r="T16" s="10"/>
    </row>
    <row r="17" spans="1:20" ht="16">
      <c r="A17" t="s">
        <v>16</v>
      </c>
      <c r="B17" t="s">
        <v>15</v>
      </c>
      <c r="C17" t="s">
        <v>9</v>
      </c>
      <c r="D17" t="s">
        <v>19</v>
      </c>
      <c r="E17" t="s">
        <v>19</v>
      </c>
      <c r="L17" t="s">
        <v>17</v>
      </c>
      <c r="M17">
        <v>221</v>
      </c>
      <c r="T17" s="10"/>
    </row>
    <row r="18" spans="1:20" ht="16">
      <c r="A18" t="s">
        <v>17</v>
      </c>
      <c r="B18" t="s">
        <v>18</v>
      </c>
      <c r="C18" t="s">
        <v>22</v>
      </c>
      <c r="D18" t="s">
        <v>15</v>
      </c>
      <c r="E18" t="s">
        <v>17</v>
      </c>
      <c r="L18" t="s">
        <v>12</v>
      </c>
      <c r="M18">
        <v>220</v>
      </c>
      <c r="T18" s="10"/>
    </row>
    <row r="19" spans="1:20">
      <c r="A19" t="s">
        <v>18</v>
      </c>
      <c r="B19" t="s">
        <v>19</v>
      </c>
      <c r="C19" t="s">
        <v>17</v>
      </c>
      <c r="D19" t="s">
        <v>20</v>
      </c>
      <c r="E19" t="s">
        <v>20</v>
      </c>
      <c r="L19" t="s">
        <v>19</v>
      </c>
      <c r="M19">
        <v>216</v>
      </c>
      <c r="T19" s="6"/>
    </row>
    <row r="20" spans="1:20" ht="16">
      <c r="A20" t="s">
        <v>19</v>
      </c>
      <c r="B20" t="s">
        <v>17</v>
      </c>
      <c r="C20" t="s">
        <v>25</v>
      </c>
      <c r="D20" t="s">
        <v>17</v>
      </c>
      <c r="E20" t="s">
        <v>15</v>
      </c>
      <c r="L20" t="s">
        <v>16</v>
      </c>
      <c r="M20">
        <v>215</v>
      </c>
      <c r="T20" s="7"/>
    </row>
    <row r="21" spans="1:20">
      <c r="A21" t="s">
        <v>20</v>
      </c>
      <c r="B21" t="s">
        <v>16</v>
      </c>
      <c r="C21" t="s">
        <v>26</v>
      </c>
      <c r="D21" t="s">
        <v>18</v>
      </c>
      <c r="E21" t="s">
        <v>21</v>
      </c>
      <c r="L21" t="s">
        <v>266</v>
      </c>
      <c r="M21">
        <v>202</v>
      </c>
      <c r="T21" s="8"/>
    </row>
    <row r="22" spans="1:20">
      <c r="A22" t="s">
        <v>21</v>
      </c>
      <c r="B22" t="s">
        <v>22</v>
      </c>
      <c r="C22" t="s">
        <v>19</v>
      </c>
      <c r="D22" t="s">
        <v>21</v>
      </c>
      <c r="E22" t="s">
        <v>18</v>
      </c>
      <c r="L22" t="s">
        <v>25</v>
      </c>
      <c r="M22">
        <v>201</v>
      </c>
      <c r="T22" s="9"/>
    </row>
    <row r="23" spans="1:20" ht="16">
      <c r="A23" t="s">
        <v>22</v>
      </c>
      <c r="B23" t="s">
        <v>24</v>
      </c>
      <c r="C23" t="s">
        <v>27</v>
      </c>
      <c r="D23" t="s">
        <v>25</v>
      </c>
      <c r="E23" t="s">
        <v>26</v>
      </c>
      <c r="L23" t="s">
        <v>24</v>
      </c>
      <c r="M23">
        <v>200</v>
      </c>
      <c r="T23" s="10"/>
    </row>
    <row r="24" spans="1:20" ht="16">
      <c r="A24" t="s">
        <v>23</v>
      </c>
      <c r="B24" t="s">
        <v>52</v>
      </c>
      <c r="C24" t="s">
        <v>20</v>
      </c>
      <c r="D24" t="s">
        <v>27</v>
      </c>
      <c r="E24" t="s">
        <v>25</v>
      </c>
      <c r="L24" t="s">
        <v>267</v>
      </c>
      <c r="M24">
        <v>192</v>
      </c>
      <c r="T24" s="10"/>
    </row>
    <row r="25" spans="1:20" ht="16">
      <c r="A25" t="s">
        <v>24</v>
      </c>
      <c r="B25" t="s">
        <v>29</v>
      </c>
      <c r="C25" t="s">
        <v>21</v>
      </c>
      <c r="D25" t="s">
        <v>24</v>
      </c>
      <c r="E25" t="s">
        <v>28</v>
      </c>
      <c r="L25" t="s">
        <v>27</v>
      </c>
      <c r="M25">
        <v>186</v>
      </c>
      <c r="T25" s="10"/>
    </row>
    <row r="26" spans="1:20" ht="16">
      <c r="A26" t="s">
        <v>25</v>
      </c>
      <c r="B26" t="s">
        <v>26</v>
      </c>
      <c r="C26" t="s">
        <v>24</v>
      </c>
      <c r="D26" t="s">
        <v>22</v>
      </c>
      <c r="E26" t="s">
        <v>52</v>
      </c>
      <c r="L26" t="s">
        <v>22</v>
      </c>
      <c r="M26">
        <v>185</v>
      </c>
      <c r="T26" s="10"/>
    </row>
    <row r="27" spans="1:20" ht="16">
      <c r="A27" t="s">
        <v>26</v>
      </c>
      <c r="B27" t="s">
        <v>21</v>
      </c>
      <c r="C27" t="s">
        <v>28</v>
      </c>
      <c r="D27" t="s">
        <v>23</v>
      </c>
      <c r="E27" t="s">
        <v>32</v>
      </c>
      <c r="L27" t="s">
        <v>21</v>
      </c>
      <c r="M27">
        <v>182</v>
      </c>
      <c r="T27" s="10"/>
    </row>
    <row r="28" spans="1:20" ht="16">
      <c r="A28" t="s">
        <v>27</v>
      </c>
      <c r="B28" t="s">
        <v>53</v>
      </c>
      <c r="C28" t="s">
        <v>18</v>
      </c>
      <c r="D28" t="s">
        <v>26</v>
      </c>
      <c r="E28" t="s">
        <v>22</v>
      </c>
      <c r="L28" t="s">
        <v>26</v>
      </c>
      <c r="M28">
        <v>181</v>
      </c>
      <c r="T28" s="10"/>
    </row>
    <row r="29" spans="1:20" ht="16">
      <c r="A29" t="s">
        <v>28</v>
      </c>
      <c r="B29" t="s">
        <v>25</v>
      </c>
      <c r="C29" t="s">
        <v>53</v>
      </c>
      <c r="D29" t="s">
        <v>28</v>
      </c>
      <c r="E29" t="s">
        <v>27</v>
      </c>
      <c r="L29" t="s">
        <v>30</v>
      </c>
      <c r="M29">
        <v>179</v>
      </c>
      <c r="T29" s="10"/>
    </row>
    <row r="30" spans="1:20" ht="16">
      <c r="A30" t="s">
        <v>29</v>
      </c>
      <c r="B30" t="s">
        <v>30</v>
      </c>
      <c r="C30" t="s">
        <v>31</v>
      </c>
      <c r="D30" t="s">
        <v>32</v>
      </c>
      <c r="E30" t="s">
        <v>24</v>
      </c>
      <c r="L30" t="s">
        <v>52</v>
      </c>
      <c r="M30">
        <v>178</v>
      </c>
      <c r="T30" s="10"/>
    </row>
    <row r="31" spans="1:20" ht="16">
      <c r="A31" t="s">
        <v>30</v>
      </c>
      <c r="B31" t="s">
        <v>27</v>
      </c>
      <c r="C31" t="s">
        <v>52</v>
      </c>
      <c r="D31" t="s">
        <v>30</v>
      </c>
      <c r="E31" t="s">
        <v>29</v>
      </c>
      <c r="L31" t="s">
        <v>18</v>
      </c>
      <c r="M31">
        <v>174</v>
      </c>
      <c r="T31" s="10"/>
    </row>
    <row r="32" spans="1:20" ht="16">
      <c r="A32" t="s">
        <v>31</v>
      </c>
      <c r="B32" t="s">
        <v>34</v>
      </c>
      <c r="C32" t="s">
        <v>33</v>
      </c>
      <c r="D32" t="s">
        <v>33</v>
      </c>
      <c r="E32" t="s">
        <v>43</v>
      </c>
      <c r="L32" t="s">
        <v>54</v>
      </c>
      <c r="M32">
        <v>166</v>
      </c>
      <c r="T32" s="10"/>
    </row>
    <row r="33" spans="1:20" ht="16">
      <c r="A33" t="s">
        <v>32</v>
      </c>
      <c r="B33" t="s">
        <v>28</v>
      </c>
      <c r="C33" t="s">
        <v>87</v>
      </c>
      <c r="D33" t="s">
        <v>43</v>
      </c>
      <c r="E33" t="s">
        <v>30</v>
      </c>
      <c r="L33" t="s">
        <v>53</v>
      </c>
      <c r="M33">
        <v>165</v>
      </c>
      <c r="T33" s="10"/>
    </row>
    <row r="34" spans="1:20" ht="16">
      <c r="A34" t="s">
        <v>33</v>
      </c>
      <c r="B34" t="s">
        <v>36</v>
      </c>
      <c r="C34" t="s">
        <v>30</v>
      </c>
      <c r="D34" t="s">
        <v>42</v>
      </c>
      <c r="E34" t="s">
        <v>37</v>
      </c>
      <c r="L34" t="s">
        <v>38</v>
      </c>
      <c r="M34">
        <v>163</v>
      </c>
      <c r="T34" s="10"/>
    </row>
    <row r="35" spans="1:20" ht="16">
      <c r="A35" t="s">
        <v>34</v>
      </c>
      <c r="B35" t="s">
        <v>31</v>
      </c>
      <c r="C35" t="s">
        <v>39</v>
      </c>
      <c r="D35" t="s">
        <v>44</v>
      </c>
      <c r="E35" t="s">
        <v>87</v>
      </c>
      <c r="L35" t="s">
        <v>87</v>
      </c>
      <c r="M35">
        <v>160</v>
      </c>
      <c r="T35" s="10"/>
    </row>
    <row r="36" spans="1:20">
      <c r="A36" t="s">
        <v>35</v>
      </c>
      <c r="B36" t="s">
        <v>38</v>
      </c>
      <c r="C36" t="s">
        <v>42</v>
      </c>
      <c r="D36" t="s">
        <v>37</v>
      </c>
      <c r="E36" t="s">
        <v>44</v>
      </c>
      <c r="L36" t="s">
        <v>42</v>
      </c>
      <c r="M36">
        <v>147</v>
      </c>
    </row>
    <row r="37" spans="1:20">
      <c r="A37" t="s">
        <v>36</v>
      </c>
      <c r="B37" t="s">
        <v>37</v>
      </c>
      <c r="C37" t="s">
        <v>43</v>
      </c>
      <c r="D37" t="s">
        <v>36</v>
      </c>
      <c r="E37" t="s">
        <v>33</v>
      </c>
      <c r="L37" t="s">
        <v>43</v>
      </c>
      <c r="M37">
        <v>142</v>
      </c>
    </row>
    <row r="38" spans="1:20">
      <c r="A38" t="s">
        <v>37</v>
      </c>
      <c r="B38" t="s">
        <v>54</v>
      </c>
      <c r="C38" t="s">
        <v>37</v>
      </c>
      <c r="D38" t="s">
        <v>34</v>
      </c>
      <c r="E38" t="s">
        <v>38</v>
      </c>
      <c r="L38" t="s">
        <v>37</v>
      </c>
      <c r="M38">
        <v>132</v>
      </c>
    </row>
    <row r="39" spans="1:20">
      <c r="A39" t="s">
        <v>38</v>
      </c>
      <c r="B39" t="s">
        <v>43</v>
      </c>
      <c r="C39" t="s">
        <v>38</v>
      </c>
      <c r="D39" t="s">
        <v>31</v>
      </c>
      <c r="E39" t="s">
        <v>31</v>
      </c>
      <c r="L39" t="s">
        <v>34</v>
      </c>
      <c r="M39">
        <v>131</v>
      </c>
      <c r="N39">
        <v>119.4</v>
      </c>
    </row>
    <row r="40" spans="1:20">
      <c r="A40" t="s">
        <v>39</v>
      </c>
      <c r="B40" t="s">
        <v>39</v>
      </c>
      <c r="C40" t="s">
        <v>41</v>
      </c>
      <c r="D40" t="s">
        <v>29</v>
      </c>
      <c r="E40" t="s">
        <v>41</v>
      </c>
      <c r="L40" t="s">
        <v>58</v>
      </c>
      <c r="M40">
        <v>130</v>
      </c>
      <c r="N40">
        <v>202.8</v>
      </c>
    </row>
    <row r="41" spans="1:20">
      <c r="A41" t="s">
        <v>40</v>
      </c>
      <c r="B41" t="s">
        <v>42</v>
      </c>
      <c r="C41" t="s">
        <v>34</v>
      </c>
      <c r="D41" t="s">
        <v>40</v>
      </c>
      <c r="E41" t="s">
        <v>39</v>
      </c>
    </row>
    <row r="42" spans="1:20">
      <c r="A42" t="s">
        <v>41</v>
      </c>
      <c r="B42" t="s">
        <v>41</v>
      </c>
      <c r="C42" t="s">
        <v>40</v>
      </c>
      <c r="D42" t="s">
        <v>41</v>
      </c>
      <c r="E42" t="s">
        <v>34</v>
      </c>
    </row>
    <row r="43" spans="1:20">
      <c r="A43" t="s">
        <v>42</v>
      </c>
      <c r="B43" t="s">
        <v>55</v>
      </c>
      <c r="C43" t="s">
        <v>60</v>
      </c>
      <c r="D43" t="s">
        <v>39</v>
      </c>
      <c r="E43" t="s">
        <v>55</v>
      </c>
    </row>
    <row r="44" spans="1:20">
      <c r="A44" t="s">
        <v>43</v>
      </c>
      <c r="B44" t="s">
        <v>47</v>
      </c>
      <c r="C44" t="s">
        <v>57</v>
      </c>
      <c r="D44" t="s">
        <v>50</v>
      </c>
      <c r="E44" t="s">
        <v>35</v>
      </c>
    </row>
    <row r="45" spans="1:20">
      <c r="A45" t="s">
        <v>44</v>
      </c>
      <c r="B45" t="s">
        <v>40</v>
      </c>
      <c r="C45" t="s">
        <v>44</v>
      </c>
      <c r="D45" t="s">
        <v>56</v>
      </c>
      <c r="E45" t="s">
        <v>40</v>
      </c>
    </row>
    <row r="46" spans="1:20">
      <c r="A46" t="s">
        <v>45</v>
      </c>
      <c r="B46" t="s">
        <v>56</v>
      </c>
      <c r="C46" t="s">
        <v>56</v>
      </c>
      <c r="D46" t="s">
        <v>55</v>
      </c>
      <c r="E46" t="s">
        <v>42</v>
      </c>
    </row>
    <row r="47" spans="1:20">
      <c r="A47" t="s">
        <v>46</v>
      </c>
      <c r="B47" t="s">
        <v>44</v>
      </c>
      <c r="C47" t="s">
        <v>35</v>
      </c>
      <c r="D47" t="s">
        <v>47</v>
      </c>
      <c r="E47" t="s">
        <v>46</v>
      </c>
    </row>
    <row r="48" spans="1:20">
      <c r="A48" t="s">
        <v>47</v>
      </c>
      <c r="B48" t="s">
        <v>46</v>
      </c>
      <c r="C48" t="s">
        <v>50</v>
      </c>
      <c r="D48" t="s">
        <v>45</v>
      </c>
      <c r="E48" t="s">
        <v>59</v>
      </c>
    </row>
    <row r="49" spans="1:5">
      <c r="A49" t="s">
        <v>48</v>
      </c>
      <c r="B49" t="s">
        <v>57</v>
      </c>
      <c r="C49" t="s">
        <v>47</v>
      </c>
      <c r="D49" t="s">
        <v>49</v>
      </c>
      <c r="E49" t="s">
        <v>50</v>
      </c>
    </row>
    <row r="50" spans="1:5">
      <c r="A50" t="s">
        <v>49</v>
      </c>
      <c r="B50" t="s">
        <v>48</v>
      </c>
      <c r="C50" t="s">
        <v>46</v>
      </c>
      <c r="D50" t="s">
        <v>58</v>
      </c>
      <c r="E50" t="s">
        <v>45</v>
      </c>
    </row>
    <row r="51" spans="1:5">
      <c r="A51" t="s">
        <v>50</v>
      </c>
      <c r="B51" t="s">
        <v>45</v>
      </c>
      <c r="C51" t="s">
        <v>45</v>
      </c>
      <c r="D51" t="s">
        <v>46</v>
      </c>
      <c r="E51" t="s">
        <v>58</v>
      </c>
    </row>
    <row r="52" spans="1:5">
      <c r="B52" t="s">
        <v>35</v>
      </c>
      <c r="C52" t="s">
        <v>64</v>
      </c>
      <c r="D52" t="s">
        <v>57</v>
      </c>
      <c r="E52" t="s">
        <v>47</v>
      </c>
    </row>
    <row r="53" spans="1:5">
      <c r="B53" t="s">
        <v>58</v>
      </c>
      <c r="C53" t="s">
        <v>49</v>
      </c>
      <c r="D53" t="s">
        <v>35</v>
      </c>
      <c r="E53" t="s">
        <v>60</v>
      </c>
    </row>
    <row r="54" spans="1:5">
      <c r="B54" t="s">
        <v>59</v>
      </c>
      <c r="C54" t="s">
        <v>58</v>
      </c>
      <c r="D54" t="s">
        <v>61</v>
      </c>
      <c r="E54" t="s">
        <v>64</v>
      </c>
    </row>
    <row r="55" spans="1:5">
      <c r="B55" t="s">
        <v>50</v>
      </c>
      <c r="C55" t="s">
        <v>72</v>
      </c>
      <c r="D55" t="s">
        <v>48</v>
      </c>
      <c r="E55" t="s">
        <v>48</v>
      </c>
    </row>
    <row r="56" spans="1:5">
      <c r="B56" t="s">
        <v>60</v>
      </c>
      <c r="C56" t="s">
        <v>61</v>
      </c>
      <c r="D56" t="s">
        <v>63</v>
      </c>
      <c r="E56" t="s">
        <v>49</v>
      </c>
    </row>
    <row r="57" spans="1:5">
      <c r="B57" t="s">
        <v>61</v>
      </c>
      <c r="C57" t="s">
        <v>59</v>
      </c>
      <c r="D57" t="s">
        <v>38</v>
      </c>
      <c r="E57" t="s">
        <v>63</v>
      </c>
    </row>
    <row r="58" spans="1:5">
      <c r="B58" t="s">
        <v>62</v>
      </c>
      <c r="C58" t="s">
        <v>77</v>
      </c>
      <c r="D58" t="s">
        <v>60</v>
      </c>
      <c r="E58" t="s">
        <v>76</v>
      </c>
    </row>
    <row r="59" spans="1:5">
      <c r="B59" t="s">
        <v>63</v>
      </c>
      <c r="C59" t="s">
        <v>88</v>
      </c>
      <c r="D59" t="s">
        <v>72</v>
      </c>
      <c r="E59" t="s">
        <v>72</v>
      </c>
    </row>
    <row r="60" spans="1:5">
      <c r="B60" t="s">
        <v>64</v>
      </c>
      <c r="C60" t="s">
        <v>68</v>
      </c>
      <c r="D60" t="s">
        <v>66</v>
      </c>
      <c r="E60" t="s">
        <v>61</v>
      </c>
    </row>
    <row r="61" spans="1:5">
      <c r="B61" t="s">
        <v>65</v>
      </c>
      <c r="C61" t="s">
        <v>67</v>
      </c>
      <c r="D61" t="s">
        <v>64</v>
      </c>
      <c r="E61" t="s">
        <v>82</v>
      </c>
    </row>
    <row r="62" spans="1:5">
      <c r="B62" t="s">
        <v>66</v>
      </c>
      <c r="D62" t="s">
        <v>85</v>
      </c>
      <c r="E62" t="s">
        <v>62</v>
      </c>
    </row>
    <row r="63" spans="1:5">
      <c r="B63" t="s">
        <v>67</v>
      </c>
      <c r="D63" t="s">
        <v>79</v>
      </c>
      <c r="E63" t="s">
        <v>56</v>
      </c>
    </row>
    <row r="64" spans="1:5">
      <c r="B64" t="s">
        <v>68</v>
      </c>
      <c r="D64" t="s">
        <v>70</v>
      </c>
      <c r="E64" t="s">
        <v>57</v>
      </c>
    </row>
    <row r="65" spans="2:5">
      <c r="B65" t="s">
        <v>69</v>
      </c>
      <c r="D65" t="s">
        <v>62</v>
      </c>
      <c r="E65" t="s">
        <v>74</v>
      </c>
    </row>
    <row r="66" spans="2:5">
      <c r="B66" t="s">
        <v>70</v>
      </c>
      <c r="D66" t="s">
        <v>77</v>
      </c>
      <c r="E66" t="s">
        <v>66</v>
      </c>
    </row>
    <row r="67" spans="2:5">
      <c r="B67" t="s">
        <v>71</v>
      </c>
      <c r="D67" t="s">
        <v>74</v>
      </c>
    </row>
    <row r="68" spans="2:5">
      <c r="B68" t="s">
        <v>72</v>
      </c>
      <c r="D68" t="s">
        <v>59</v>
      </c>
    </row>
    <row r="69" spans="2:5">
      <c r="B69" t="s">
        <v>73</v>
      </c>
      <c r="D69" t="s">
        <v>84</v>
      </c>
    </row>
    <row r="70" spans="2:5">
      <c r="B70" t="s">
        <v>74</v>
      </c>
      <c r="D70" t="s">
        <v>67</v>
      </c>
    </row>
    <row r="71" spans="2:5">
      <c r="B71" t="s">
        <v>75</v>
      </c>
      <c r="D71" t="s">
        <v>78</v>
      </c>
    </row>
    <row r="72" spans="2:5">
      <c r="B72" t="s">
        <v>76</v>
      </c>
      <c r="D72" t="s">
        <v>76</v>
      </c>
    </row>
    <row r="73" spans="2:5">
      <c r="B73" t="s">
        <v>77</v>
      </c>
      <c r="D73" t="s">
        <v>90</v>
      </c>
    </row>
    <row r="74" spans="2:5">
      <c r="B74" t="s">
        <v>78</v>
      </c>
      <c r="D74" t="s">
        <v>65</v>
      </c>
    </row>
    <row r="75" spans="2:5">
      <c r="B75" t="s">
        <v>79</v>
      </c>
      <c r="D75" t="s">
        <v>91</v>
      </c>
    </row>
    <row r="76" spans="2:5">
      <c r="B76" t="s">
        <v>80</v>
      </c>
      <c r="D76" t="s">
        <v>82</v>
      </c>
    </row>
    <row r="77" spans="2:5">
      <c r="B77" t="s">
        <v>81</v>
      </c>
      <c r="D77" t="s">
        <v>92</v>
      </c>
    </row>
    <row r="78" spans="2:5">
      <c r="B78" t="s">
        <v>82</v>
      </c>
      <c r="D78" t="s">
        <v>93</v>
      </c>
    </row>
    <row r="79" spans="2:5">
      <c r="B79" t="s">
        <v>83</v>
      </c>
      <c r="D79" t="s">
        <v>68</v>
      </c>
    </row>
    <row r="80" spans="2:5">
      <c r="B80" t="s">
        <v>84</v>
      </c>
      <c r="D80" t="s">
        <v>94</v>
      </c>
    </row>
    <row r="81" spans="2:4">
      <c r="B81" t="s">
        <v>85</v>
      </c>
      <c r="D81" t="s">
        <v>95</v>
      </c>
    </row>
    <row r="82" spans="2:4">
      <c r="D82" t="s">
        <v>96</v>
      </c>
    </row>
    <row r="83" spans="2:4">
      <c r="D83" t="s">
        <v>97</v>
      </c>
    </row>
    <row r="84" spans="2:4">
      <c r="D84" t="s">
        <v>88</v>
      </c>
    </row>
    <row r="85" spans="2:4">
      <c r="D85" t="s">
        <v>83</v>
      </c>
    </row>
    <row r="86" spans="2:4">
      <c r="D86" t="s">
        <v>69</v>
      </c>
    </row>
    <row r="87" spans="2:4">
      <c r="D87" t="s">
        <v>73</v>
      </c>
    </row>
    <row r="88" spans="2:4">
      <c r="D88" t="s">
        <v>98</v>
      </c>
    </row>
    <row r="89" spans="2:4">
      <c r="D89" t="s">
        <v>99</v>
      </c>
    </row>
    <row r="90" spans="2:4">
      <c r="D90" t="s">
        <v>75</v>
      </c>
    </row>
    <row r="91" spans="2:4">
      <c r="D91" t="s">
        <v>100</v>
      </c>
    </row>
    <row r="92" spans="2:4">
      <c r="D92" t="s">
        <v>101</v>
      </c>
    </row>
    <row r="93" spans="2:4">
      <c r="D93" t="s">
        <v>71</v>
      </c>
    </row>
    <row r="94" spans="2:4">
      <c r="D94" t="s">
        <v>102</v>
      </c>
    </row>
    <row r="95" spans="2:4">
      <c r="D95" t="s">
        <v>103</v>
      </c>
    </row>
    <row r="96" spans="2:4">
      <c r="D96" t="s">
        <v>104</v>
      </c>
    </row>
    <row r="97" spans="4:4">
      <c r="D97" t="s">
        <v>105</v>
      </c>
    </row>
    <row r="98" spans="4:4">
      <c r="D98" t="s">
        <v>106</v>
      </c>
    </row>
    <row r="99" spans="4:4">
      <c r="D99" t="s">
        <v>107</v>
      </c>
    </row>
    <row r="100" spans="4:4">
      <c r="D100" t="s">
        <v>108</v>
      </c>
    </row>
    <row r="101" spans="4:4">
      <c r="D101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0DC-8E5D-49D4-9518-A9ADFB57E279}">
  <sheetPr codeName="Sheet3"/>
  <dimension ref="A1:F410"/>
  <sheetViews>
    <sheetView workbookViewId="0">
      <selection activeCell="F1" sqref="F1:F1048576"/>
    </sheetView>
  </sheetViews>
  <sheetFormatPr baseColWidth="10" defaultColWidth="8.83203125" defaultRowHeight="15"/>
  <cols>
    <col min="1" max="1" width="7.6640625" bestFit="1" customWidth="1"/>
    <col min="2" max="2" width="12.33203125" bestFit="1" customWidth="1"/>
    <col min="3" max="3" width="18.5" bestFit="1" customWidth="1"/>
    <col min="5" max="5" width="18.5" bestFit="1" customWidth="1"/>
    <col min="6" max="6" width="15.5" style="14" bestFit="1" customWidth="1"/>
  </cols>
  <sheetData>
    <row r="1" spans="1:6">
      <c r="A1" t="s">
        <v>209</v>
      </c>
      <c r="B1" t="s">
        <v>210</v>
      </c>
      <c r="C1" t="s">
        <v>118</v>
      </c>
    </row>
    <row r="2" spans="1:6">
      <c r="A2">
        <v>1</v>
      </c>
      <c r="B2" t="s">
        <v>119</v>
      </c>
      <c r="C2" t="s">
        <v>120</v>
      </c>
    </row>
    <row r="3" spans="1:6">
      <c r="A3">
        <v>1</v>
      </c>
      <c r="B3" t="s">
        <v>195</v>
      </c>
      <c r="C3" t="s">
        <v>120</v>
      </c>
    </row>
    <row r="4" spans="1:6">
      <c r="A4">
        <v>1</v>
      </c>
      <c r="B4" t="s">
        <v>197</v>
      </c>
      <c r="C4" t="s">
        <v>120</v>
      </c>
      <c r="E4" s="1" t="s">
        <v>115</v>
      </c>
      <c r="F4" s="14" t="s">
        <v>117</v>
      </c>
    </row>
    <row r="5" spans="1:6">
      <c r="A5">
        <v>1</v>
      </c>
      <c r="B5" t="s">
        <v>51</v>
      </c>
      <c r="C5" t="s">
        <v>120</v>
      </c>
      <c r="E5" s="2" t="s">
        <v>120</v>
      </c>
      <c r="F5" s="14">
        <v>1</v>
      </c>
    </row>
    <row r="6" spans="1:6">
      <c r="A6">
        <v>1</v>
      </c>
      <c r="B6" t="s">
        <v>208</v>
      </c>
      <c r="C6" t="s">
        <v>120</v>
      </c>
      <c r="E6" s="2" t="s">
        <v>121</v>
      </c>
      <c r="F6" s="14">
        <v>2.1666666666666665</v>
      </c>
    </row>
    <row r="7" spans="1:6">
      <c r="A7">
        <v>1</v>
      </c>
      <c r="B7" t="s">
        <v>89</v>
      </c>
      <c r="C7" t="s">
        <v>120</v>
      </c>
      <c r="E7" s="2" t="s">
        <v>122</v>
      </c>
      <c r="F7" s="14">
        <v>3.1666666666666665</v>
      </c>
    </row>
    <row r="8" spans="1:6">
      <c r="A8">
        <v>2</v>
      </c>
      <c r="B8" t="s">
        <v>119</v>
      </c>
      <c r="C8" t="s">
        <v>121</v>
      </c>
      <c r="E8" s="2" t="s">
        <v>123</v>
      </c>
      <c r="F8" s="14">
        <v>4.5</v>
      </c>
    </row>
    <row r="9" spans="1:6">
      <c r="A9">
        <v>2</v>
      </c>
      <c r="B9" t="s">
        <v>195</v>
      </c>
      <c r="C9" t="s">
        <v>121</v>
      </c>
      <c r="E9" s="2" t="s">
        <v>125</v>
      </c>
      <c r="F9" s="14">
        <v>5.5</v>
      </c>
    </row>
    <row r="10" spans="1:6">
      <c r="A10">
        <v>2</v>
      </c>
      <c r="B10" t="s">
        <v>197</v>
      </c>
      <c r="C10" t="s">
        <v>121</v>
      </c>
      <c r="E10" s="2" t="s">
        <v>124</v>
      </c>
      <c r="F10" s="14">
        <v>6</v>
      </c>
    </row>
    <row r="11" spans="1:6">
      <c r="A11">
        <v>2</v>
      </c>
      <c r="B11" t="s">
        <v>51</v>
      </c>
      <c r="C11" t="s">
        <v>121</v>
      </c>
      <c r="E11" s="2" t="s">
        <v>127</v>
      </c>
      <c r="F11" s="14">
        <v>6.5</v>
      </c>
    </row>
    <row r="12" spans="1:6">
      <c r="A12">
        <v>2</v>
      </c>
      <c r="B12" t="s">
        <v>208</v>
      </c>
      <c r="C12" t="s">
        <v>122</v>
      </c>
      <c r="E12" s="2" t="s">
        <v>126</v>
      </c>
      <c r="F12" s="14">
        <v>7.5</v>
      </c>
    </row>
    <row r="13" spans="1:6">
      <c r="A13">
        <v>2</v>
      </c>
      <c r="B13" t="s">
        <v>89</v>
      </c>
      <c r="C13" t="s">
        <v>121</v>
      </c>
      <c r="E13" s="2" t="s">
        <v>129</v>
      </c>
      <c r="F13" s="14">
        <v>9.6666666666666661</v>
      </c>
    </row>
    <row r="14" spans="1:6">
      <c r="A14">
        <v>3</v>
      </c>
      <c r="B14" t="s">
        <v>119</v>
      </c>
      <c r="C14" t="s">
        <v>122</v>
      </c>
      <c r="E14" s="2" t="s">
        <v>128</v>
      </c>
      <c r="F14" s="14">
        <v>9.6666666666666661</v>
      </c>
    </row>
    <row r="15" spans="1:6">
      <c r="A15">
        <v>3</v>
      </c>
      <c r="B15" t="s">
        <v>195</v>
      </c>
      <c r="C15" t="s">
        <v>122</v>
      </c>
      <c r="E15" s="2" t="s">
        <v>130</v>
      </c>
      <c r="F15" s="14">
        <v>11.333333333333334</v>
      </c>
    </row>
    <row r="16" spans="1:6">
      <c r="A16">
        <v>3</v>
      </c>
      <c r="B16" t="s">
        <v>197</v>
      </c>
      <c r="C16" t="s">
        <v>122</v>
      </c>
      <c r="E16" s="2" t="s">
        <v>131</v>
      </c>
      <c r="F16" s="14">
        <v>12.666666666666666</v>
      </c>
    </row>
    <row r="17" spans="1:6">
      <c r="A17">
        <v>3</v>
      </c>
      <c r="B17" t="s">
        <v>51</v>
      </c>
      <c r="C17" t="s">
        <v>123</v>
      </c>
      <c r="E17" s="2" t="s">
        <v>135</v>
      </c>
      <c r="F17" s="14">
        <v>14.5</v>
      </c>
    </row>
    <row r="18" spans="1:6">
      <c r="A18">
        <v>3</v>
      </c>
      <c r="B18" t="s">
        <v>208</v>
      </c>
      <c r="C18" t="s">
        <v>121</v>
      </c>
      <c r="E18" s="2" t="s">
        <v>133</v>
      </c>
      <c r="F18" s="14">
        <v>14.833333333333334</v>
      </c>
    </row>
    <row r="19" spans="1:6">
      <c r="A19">
        <v>3</v>
      </c>
      <c r="B19" t="s">
        <v>89</v>
      </c>
      <c r="C19" t="s">
        <v>122</v>
      </c>
      <c r="E19" s="2" t="s">
        <v>134</v>
      </c>
      <c r="F19" s="14">
        <v>15.333333333333334</v>
      </c>
    </row>
    <row r="20" spans="1:6">
      <c r="A20">
        <v>4</v>
      </c>
      <c r="B20" t="s">
        <v>119</v>
      </c>
      <c r="C20" t="s">
        <v>123</v>
      </c>
      <c r="E20" s="2" t="s">
        <v>137</v>
      </c>
      <c r="F20" s="14">
        <v>15.333333333333334</v>
      </c>
    </row>
    <row r="21" spans="1:6">
      <c r="A21">
        <v>4</v>
      </c>
      <c r="B21" t="s">
        <v>195</v>
      </c>
      <c r="C21" t="s">
        <v>123</v>
      </c>
      <c r="E21" s="2" t="s">
        <v>132</v>
      </c>
      <c r="F21" s="14">
        <v>17.333333333333332</v>
      </c>
    </row>
    <row r="22" spans="1:6">
      <c r="A22">
        <v>4</v>
      </c>
      <c r="B22" t="s">
        <v>197</v>
      </c>
      <c r="C22" t="s">
        <v>123</v>
      </c>
      <c r="E22" s="2" t="s">
        <v>136</v>
      </c>
      <c r="F22" s="14">
        <v>18.333333333333332</v>
      </c>
    </row>
    <row r="23" spans="1:6">
      <c r="A23">
        <v>4</v>
      </c>
      <c r="B23" t="s">
        <v>51</v>
      </c>
      <c r="C23" t="s">
        <v>125</v>
      </c>
      <c r="E23" s="2" t="s">
        <v>138</v>
      </c>
      <c r="F23" s="14">
        <v>18.5</v>
      </c>
    </row>
    <row r="24" spans="1:6">
      <c r="A24">
        <v>4</v>
      </c>
      <c r="B24" t="s">
        <v>208</v>
      </c>
      <c r="C24" t="s">
        <v>124</v>
      </c>
      <c r="E24" s="2" t="s">
        <v>139</v>
      </c>
      <c r="F24" s="14">
        <v>20.2</v>
      </c>
    </row>
    <row r="25" spans="1:6">
      <c r="A25">
        <v>4</v>
      </c>
      <c r="B25" t="s">
        <v>89</v>
      </c>
      <c r="C25" t="s">
        <v>124</v>
      </c>
      <c r="E25" s="2" t="s">
        <v>142</v>
      </c>
      <c r="F25" s="14">
        <v>20.5</v>
      </c>
    </row>
    <row r="26" spans="1:6">
      <c r="A26">
        <v>5</v>
      </c>
      <c r="B26" t="s">
        <v>119</v>
      </c>
      <c r="C26" t="s">
        <v>124</v>
      </c>
      <c r="E26" s="2" t="s">
        <v>144</v>
      </c>
      <c r="F26" s="14">
        <v>23.166666666666668</v>
      </c>
    </row>
    <row r="27" spans="1:6">
      <c r="A27">
        <v>5</v>
      </c>
      <c r="B27" t="s">
        <v>195</v>
      </c>
      <c r="C27" t="s">
        <v>127</v>
      </c>
      <c r="E27" s="2" t="s">
        <v>141</v>
      </c>
      <c r="F27" s="14">
        <v>23.166666666666668</v>
      </c>
    </row>
    <row r="28" spans="1:6">
      <c r="A28">
        <v>5</v>
      </c>
      <c r="B28" t="s">
        <v>197</v>
      </c>
      <c r="C28" t="s">
        <v>125</v>
      </c>
      <c r="E28" s="2" t="s">
        <v>145</v>
      </c>
      <c r="F28" s="14">
        <v>25</v>
      </c>
    </row>
    <row r="29" spans="1:6">
      <c r="A29">
        <v>5</v>
      </c>
      <c r="B29" t="s">
        <v>51</v>
      </c>
      <c r="C29" t="s">
        <v>122</v>
      </c>
      <c r="E29" s="2" t="s">
        <v>143</v>
      </c>
      <c r="F29" s="14">
        <v>25.666666666666668</v>
      </c>
    </row>
    <row r="30" spans="1:6">
      <c r="A30">
        <v>5</v>
      </c>
      <c r="B30" t="s">
        <v>208</v>
      </c>
      <c r="C30" t="s">
        <v>125</v>
      </c>
      <c r="E30" s="2" t="s">
        <v>146</v>
      </c>
      <c r="F30" s="14">
        <v>26.833333333333332</v>
      </c>
    </row>
    <row r="31" spans="1:6">
      <c r="A31">
        <v>5</v>
      </c>
      <c r="B31" t="s">
        <v>89</v>
      </c>
      <c r="C31" t="s">
        <v>127</v>
      </c>
      <c r="E31" s="2" t="s">
        <v>149</v>
      </c>
      <c r="F31" s="14">
        <v>28.833333333333332</v>
      </c>
    </row>
    <row r="32" spans="1:6">
      <c r="A32">
        <v>6</v>
      </c>
      <c r="B32" t="s">
        <v>119</v>
      </c>
      <c r="C32" t="s">
        <v>125</v>
      </c>
      <c r="E32" s="2" t="s">
        <v>147</v>
      </c>
      <c r="F32" s="14">
        <v>29.333333333333332</v>
      </c>
    </row>
    <row r="33" spans="1:6">
      <c r="A33">
        <v>6</v>
      </c>
      <c r="B33" t="s">
        <v>195</v>
      </c>
      <c r="C33" t="s">
        <v>125</v>
      </c>
      <c r="E33" s="2" t="s">
        <v>140</v>
      </c>
      <c r="F33" s="14">
        <v>29.5</v>
      </c>
    </row>
    <row r="34" spans="1:6">
      <c r="A34">
        <v>6</v>
      </c>
      <c r="B34" t="s">
        <v>197</v>
      </c>
      <c r="C34" t="s">
        <v>126</v>
      </c>
      <c r="E34" s="2" t="s">
        <v>205</v>
      </c>
      <c r="F34" s="14">
        <v>30</v>
      </c>
    </row>
    <row r="35" spans="1:6">
      <c r="A35">
        <v>6</v>
      </c>
      <c r="B35" t="s">
        <v>51</v>
      </c>
      <c r="C35" t="s">
        <v>127</v>
      </c>
      <c r="E35" s="2" t="s">
        <v>150</v>
      </c>
      <c r="F35" s="14">
        <v>30.5</v>
      </c>
    </row>
    <row r="36" spans="1:6">
      <c r="A36">
        <v>6</v>
      </c>
      <c r="B36" t="s">
        <v>208</v>
      </c>
      <c r="C36" t="s">
        <v>123</v>
      </c>
      <c r="E36" s="2" t="s">
        <v>148</v>
      </c>
      <c r="F36" s="14">
        <v>30.833333333333332</v>
      </c>
    </row>
    <row r="37" spans="1:6">
      <c r="A37">
        <v>6</v>
      </c>
      <c r="B37" t="s">
        <v>89</v>
      </c>
      <c r="C37" t="s">
        <v>123</v>
      </c>
      <c r="E37" s="2" t="s">
        <v>151</v>
      </c>
      <c r="F37" s="14">
        <v>31.333333333333332</v>
      </c>
    </row>
    <row r="38" spans="1:6">
      <c r="A38">
        <v>7</v>
      </c>
      <c r="B38" t="s">
        <v>119</v>
      </c>
      <c r="C38" t="s">
        <v>126</v>
      </c>
      <c r="E38" s="2" t="s">
        <v>153</v>
      </c>
      <c r="F38" s="14">
        <v>31.833333333333332</v>
      </c>
    </row>
    <row r="39" spans="1:6">
      <c r="A39">
        <v>7</v>
      </c>
      <c r="B39" t="s">
        <v>195</v>
      </c>
      <c r="C39" t="s">
        <v>124</v>
      </c>
      <c r="E39" s="2" t="s">
        <v>155</v>
      </c>
      <c r="F39" s="14">
        <v>32.666666666666664</v>
      </c>
    </row>
    <row r="40" spans="1:6">
      <c r="A40">
        <v>7</v>
      </c>
      <c r="B40" t="s">
        <v>197</v>
      </c>
      <c r="C40" t="s">
        <v>127</v>
      </c>
      <c r="E40" s="2" t="s">
        <v>154</v>
      </c>
      <c r="F40" s="14">
        <v>33.833333333333336</v>
      </c>
    </row>
    <row r="41" spans="1:6">
      <c r="A41">
        <v>7</v>
      </c>
      <c r="B41" t="s">
        <v>51</v>
      </c>
      <c r="C41" t="s">
        <v>126</v>
      </c>
      <c r="E41" s="2" t="s">
        <v>156</v>
      </c>
      <c r="F41" s="14">
        <v>34.666666666666664</v>
      </c>
    </row>
    <row r="42" spans="1:6">
      <c r="A42">
        <v>7</v>
      </c>
      <c r="B42" t="s">
        <v>208</v>
      </c>
      <c r="C42" t="s">
        <v>128</v>
      </c>
      <c r="E42" s="2" t="s">
        <v>198</v>
      </c>
      <c r="F42" s="14">
        <v>35</v>
      </c>
    </row>
    <row r="43" spans="1:6">
      <c r="A43">
        <v>7</v>
      </c>
      <c r="B43" t="s">
        <v>89</v>
      </c>
      <c r="C43" t="s">
        <v>125</v>
      </c>
      <c r="E43" s="2" t="s">
        <v>152</v>
      </c>
      <c r="F43" s="14">
        <v>35.666666666666664</v>
      </c>
    </row>
    <row r="44" spans="1:6">
      <c r="A44">
        <v>8</v>
      </c>
      <c r="B44" t="s">
        <v>119</v>
      </c>
      <c r="C44" t="s">
        <v>127</v>
      </c>
      <c r="E44" s="2" t="s">
        <v>158</v>
      </c>
      <c r="F44" s="14">
        <v>37.166666666666664</v>
      </c>
    </row>
    <row r="45" spans="1:6">
      <c r="A45">
        <v>8</v>
      </c>
      <c r="B45" t="s">
        <v>195</v>
      </c>
      <c r="C45" t="s">
        <v>126</v>
      </c>
      <c r="E45" s="2" t="s">
        <v>160</v>
      </c>
      <c r="F45" s="14">
        <v>39.333333333333336</v>
      </c>
    </row>
    <row r="46" spans="1:6">
      <c r="A46">
        <v>8</v>
      </c>
      <c r="B46" t="s">
        <v>197</v>
      </c>
      <c r="C46" t="s">
        <v>124</v>
      </c>
      <c r="E46" s="2" t="s">
        <v>162</v>
      </c>
      <c r="F46" s="14">
        <v>41.333333333333336</v>
      </c>
    </row>
    <row r="47" spans="1:6">
      <c r="A47">
        <v>8</v>
      </c>
      <c r="B47" t="s">
        <v>51</v>
      </c>
      <c r="C47" t="s">
        <v>124</v>
      </c>
      <c r="E47" s="2" t="s">
        <v>159</v>
      </c>
      <c r="F47" s="14">
        <v>42.333333333333336</v>
      </c>
    </row>
    <row r="48" spans="1:6">
      <c r="A48">
        <v>8</v>
      </c>
      <c r="B48" t="s">
        <v>208</v>
      </c>
      <c r="C48" t="s">
        <v>127</v>
      </c>
      <c r="E48" s="2" t="s">
        <v>163</v>
      </c>
      <c r="F48" s="14">
        <v>42.666666666666664</v>
      </c>
    </row>
    <row r="49" spans="1:6">
      <c r="A49">
        <v>8</v>
      </c>
      <c r="B49" t="s">
        <v>89</v>
      </c>
      <c r="C49" t="s">
        <v>126</v>
      </c>
      <c r="E49" s="2" t="s">
        <v>161</v>
      </c>
      <c r="F49" s="14">
        <v>44.166666666666664</v>
      </c>
    </row>
    <row r="50" spans="1:6">
      <c r="A50">
        <v>9</v>
      </c>
      <c r="B50" t="s">
        <v>119</v>
      </c>
      <c r="C50" t="s">
        <v>128</v>
      </c>
      <c r="E50" s="2" t="s">
        <v>157</v>
      </c>
      <c r="F50" s="14">
        <v>44.166666666666664</v>
      </c>
    </row>
    <row r="51" spans="1:6">
      <c r="A51">
        <v>9</v>
      </c>
      <c r="B51" t="s">
        <v>195</v>
      </c>
      <c r="C51" t="s">
        <v>128</v>
      </c>
      <c r="E51" s="2" t="s">
        <v>167</v>
      </c>
      <c r="F51" s="14">
        <v>45</v>
      </c>
    </row>
    <row r="52" spans="1:6">
      <c r="A52">
        <v>9</v>
      </c>
      <c r="B52" t="s">
        <v>197</v>
      </c>
      <c r="C52" t="s">
        <v>129</v>
      </c>
      <c r="E52" s="2" t="s">
        <v>164</v>
      </c>
      <c r="F52" s="14">
        <v>45.333333333333336</v>
      </c>
    </row>
    <row r="53" spans="1:6">
      <c r="A53">
        <v>9</v>
      </c>
      <c r="B53" t="s">
        <v>51</v>
      </c>
      <c r="C53" t="s">
        <v>129</v>
      </c>
      <c r="E53" s="2" t="s">
        <v>165</v>
      </c>
      <c r="F53" s="14">
        <v>46.25</v>
      </c>
    </row>
    <row r="54" spans="1:6">
      <c r="A54">
        <v>9</v>
      </c>
      <c r="B54" t="s">
        <v>208</v>
      </c>
      <c r="C54" t="s">
        <v>126</v>
      </c>
      <c r="E54" s="2" t="s">
        <v>199</v>
      </c>
      <c r="F54" s="14">
        <v>47</v>
      </c>
    </row>
    <row r="55" spans="1:6">
      <c r="A55">
        <v>9</v>
      </c>
      <c r="B55" t="s">
        <v>89</v>
      </c>
      <c r="C55" t="s">
        <v>129</v>
      </c>
      <c r="E55" s="2" t="s">
        <v>166</v>
      </c>
      <c r="F55" s="14">
        <v>47.666666666666664</v>
      </c>
    </row>
    <row r="56" spans="1:6">
      <c r="A56">
        <v>10</v>
      </c>
      <c r="B56" t="s">
        <v>119</v>
      </c>
      <c r="C56" t="s">
        <v>129</v>
      </c>
      <c r="E56" s="2" t="s">
        <v>171</v>
      </c>
      <c r="F56" s="14">
        <v>48.166666666666664</v>
      </c>
    </row>
    <row r="57" spans="1:6">
      <c r="A57">
        <v>10</v>
      </c>
      <c r="B57" t="s">
        <v>195</v>
      </c>
      <c r="C57" t="s">
        <v>129</v>
      </c>
      <c r="E57" s="2" t="s">
        <v>168</v>
      </c>
      <c r="F57" s="14">
        <v>49.6</v>
      </c>
    </row>
    <row r="58" spans="1:6">
      <c r="A58">
        <v>10</v>
      </c>
      <c r="B58" t="s">
        <v>197</v>
      </c>
      <c r="C58" t="s">
        <v>137</v>
      </c>
      <c r="E58" s="2" t="s">
        <v>170</v>
      </c>
      <c r="F58" s="14">
        <v>52</v>
      </c>
    </row>
    <row r="59" spans="1:6">
      <c r="A59">
        <v>10</v>
      </c>
      <c r="B59" t="s">
        <v>51</v>
      </c>
      <c r="C59" t="s">
        <v>128</v>
      </c>
      <c r="E59" s="2" t="s">
        <v>169</v>
      </c>
      <c r="F59" s="14">
        <v>52.333333333333336</v>
      </c>
    </row>
    <row r="60" spans="1:6">
      <c r="A60">
        <v>10</v>
      </c>
      <c r="B60" t="s">
        <v>208</v>
      </c>
      <c r="C60" t="s">
        <v>131</v>
      </c>
      <c r="E60" s="2" t="s">
        <v>172</v>
      </c>
      <c r="F60" s="14">
        <v>52.833333333333336</v>
      </c>
    </row>
    <row r="61" spans="1:6">
      <c r="A61">
        <v>10</v>
      </c>
      <c r="B61" t="s">
        <v>89</v>
      </c>
      <c r="C61" t="s">
        <v>130</v>
      </c>
      <c r="E61" s="2" t="s">
        <v>196</v>
      </c>
      <c r="F61" s="14">
        <v>53</v>
      </c>
    </row>
    <row r="62" spans="1:6">
      <c r="A62">
        <v>11</v>
      </c>
      <c r="B62" t="s">
        <v>119</v>
      </c>
      <c r="C62" t="s">
        <v>130</v>
      </c>
      <c r="E62" s="2" t="s">
        <v>174</v>
      </c>
      <c r="F62" s="14">
        <v>53.166666666666664</v>
      </c>
    </row>
    <row r="63" spans="1:6">
      <c r="A63">
        <v>11</v>
      </c>
      <c r="B63" t="s">
        <v>195</v>
      </c>
      <c r="C63" t="s">
        <v>130</v>
      </c>
      <c r="E63" s="2" t="s">
        <v>175</v>
      </c>
      <c r="F63" s="14">
        <v>54.6</v>
      </c>
    </row>
    <row r="64" spans="1:6">
      <c r="A64">
        <v>11</v>
      </c>
      <c r="B64" t="s">
        <v>197</v>
      </c>
      <c r="C64" t="s">
        <v>130</v>
      </c>
      <c r="E64" s="2" t="s">
        <v>173</v>
      </c>
      <c r="F64" s="14">
        <v>55.75</v>
      </c>
    </row>
    <row r="65" spans="1:6">
      <c r="A65">
        <v>11</v>
      </c>
      <c r="B65" t="s">
        <v>51</v>
      </c>
      <c r="C65" t="s">
        <v>137</v>
      </c>
      <c r="E65" s="2" t="s">
        <v>176</v>
      </c>
      <c r="F65" s="14">
        <v>57.2</v>
      </c>
    </row>
    <row r="66" spans="1:6">
      <c r="A66">
        <v>11</v>
      </c>
      <c r="B66" t="s">
        <v>208</v>
      </c>
      <c r="C66" t="s">
        <v>129</v>
      </c>
      <c r="E66" s="2" t="s">
        <v>200</v>
      </c>
      <c r="F66" s="14">
        <v>57.666666666666664</v>
      </c>
    </row>
    <row r="67" spans="1:6">
      <c r="A67">
        <v>11</v>
      </c>
      <c r="B67" t="s">
        <v>89</v>
      </c>
      <c r="C67" t="s">
        <v>128</v>
      </c>
      <c r="E67" s="2" t="s">
        <v>178</v>
      </c>
      <c r="F67" s="14">
        <v>57.833333333333336</v>
      </c>
    </row>
    <row r="68" spans="1:6">
      <c r="A68">
        <v>12</v>
      </c>
      <c r="B68" t="s">
        <v>119</v>
      </c>
      <c r="C68" t="s">
        <v>131</v>
      </c>
      <c r="E68" s="2" t="s">
        <v>180</v>
      </c>
      <c r="F68" s="14">
        <v>59.333333333333336</v>
      </c>
    </row>
    <row r="69" spans="1:6">
      <c r="A69">
        <v>12</v>
      </c>
      <c r="B69" t="s">
        <v>195</v>
      </c>
      <c r="C69" t="s">
        <v>131</v>
      </c>
      <c r="E69" s="2" t="s">
        <v>182</v>
      </c>
      <c r="F69" s="14">
        <v>59.5</v>
      </c>
    </row>
    <row r="70" spans="1:6">
      <c r="A70">
        <v>12</v>
      </c>
      <c r="B70" t="s">
        <v>197</v>
      </c>
      <c r="C70" t="s">
        <v>128</v>
      </c>
      <c r="E70" s="2" t="s">
        <v>185</v>
      </c>
      <c r="F70" s="14">
        <v>60.6</v>
      </c>
    </row>
    <row r="71" spans="1:6">
      <c r="A71">
        <v>12</v>
      </c>
      <c r="B71" t="s">
        <v>51</v>
      </c>
      <c r="C71" t="s">
        <v>130</v>
      </c>
      <c r="E71" s="2" t="s">
        <v>179</v>
      </c>
      <c r="F71" s="14">
        <v>60.75</v>
      </c>
    </row>
    <row r="72" spans="1:6">
      <c r="A72">
        <v>12</v>
      </c>
      <c r="B72" t="s">
        <v>208</v>
      </c>
      <c r="C72" t="s">
        <v>133</v>
      </c>
      <c r="E72" s="2" t="s">
        <v>183</v>
      </c>
      <c r="F72" s="14">
        <v>60.833333333333336</v>
      </c>
    </row>
    <row r="73" spans="1:6">
      <c r="A73">
        <v>12</v>
      </c>
      <c r="B73" t="s">
        <v>89</v>
      </c>
      <c r="C73" t="s">
        <v>131</v>
      </c>
      <c r="E73" s="2" t="s">
        <v>184</v>
      </c>
      <c r="F73" s="14">
        <v>62.4</v>
      </c>
    </row>
    <row r="74" spans="1:6">
      <c r="A74">
        <v>13</v>
      </c>
      <c r="B74" t="s">
        <v>119</v>
      </c>
      <c r="C74" t="s">
        <v>132</v>
      </c>
      <c r="E74" s="2" t="s">
        <v>177</v>
      </c>
      <c r="F74" s="14">
        <v>62.5</v>
      </c>
    </row>
    <row r="75" spans="1:6">
      <c r="A75">
        <v>13</v>
      </c>
      <c r="B75" t="s">
        <v>195</v>
      </c>
      <c r="C75" t="s">
        <v>133</v>
      </c>
      <c r="E75" s="2" t="s">
        <v>181</v>
      </c>
      <c r="F75" s="14">
        <v>64</v>
      </c>
    </row>
    <row r="76" spans="1:6">
      <c r="A76">
        <v>13</v>
      </c>
      <c r="B76" t="s">
        <v>197</v>
      </c>
      <c r="C76" t="s">
        <v>135</v>
      </c>
      <c r="E76" s="2" t="s">
        <v>189</v>
      </c>
      <c r="F76" s="14">
        <v>64.666666666666671</v>
      </c>
    </row>
    <row r="77" spans="1:6">
      <c r="A77">
        <v>13</v>
      </c>
      <c r="B77" t="s">
        <v>51</v>
      </c>
      <c r="C77" t="s">
        <v>138</v>
      </c>
      <c r="E77" s="2" t="s">
        <v>193</v>
      </c>
      <c r="F77" s="14">
        <v>64.8</v>
      </c>
    </row>
    <row r="78" spans="1:6">
      <c r="A78">
        <v>13</v>
      </c>
      <c r="B78" t="s">
        <v>208</v>
      </c>
      <c r="C78" t="s">
        <v>130</v>
      </c>
      <c r="E78" s="2" t="s">
        <v>206</v>
      </c>
      <c r="F78" s="14">
        <v>66</v>
      </c>
    </row>
    <row r="79" spans="1:6">
      <c r="A79">
        <v>13</v>
      </c>
      <c r="B79" t="s">
        <v>89</v>
      </c>
      <c r="C79" t="s">
        <v>135</v>
      </c>
      <c r="E79" s="2" t="s">
        <v>187</v>
      </c>
      <c r="F79" s="14">
        <v>66.5</v>
      </c>
    </row>
    <row r="80" spans="1:6">
      <c r="A80">
        <v>14</v>
      </c>
      <c r="B80" t="s">
        <v>119</v>
      </c>
      <c r="C80" t="s">
        <v>133</v>
      </c>
      <c r="E80" s="2" t="s">
        <v>202</v>
      </c>
      <c r="F80" s="14">
        <v>67</v>
      </c>
    </row>
    <row r="81" spans="1:6">
      <c r="A81">
        <v>14</v>
      </c>
      <c r="B81" t="s">
        <v>195</v>
      </c>
      <c r="C81" t="s">
        <v>134</v>
      </c>
      <c r="E81" s="2" t="s">
        <v>201</v>
      </c>
      <c r="F81" s="14">
        <v>68</v>
      </c>
    </row>
    <row r="82" spans="1:6">
      <c r="A82">
        <v>14</v>
      </c>
      <c r="B82" t="s">
        <v>197</v>
      </c>
      <c r="C82" t="s">
        <v>131</v>
      </c>
      <c r="E82" s="2" t="s">
        <v>192</v>
      </c>
      <c r="F82" s="14">
        <v>68</v>
      </c>
    </row>
    <row r="83" spans="1:6">
      <c r="A83">
        <v>14</v>
      </c>
      <c r="B83" t="s">
        <v>51</v>
      </c>
      <c r="C83" t="s">
        <v>146</v>
      </c>
      <c r="E83" s="2" t="s">
        <v>203</v>
      </c>
      <c r="F83" s="14">
        <v>68</v>
      </c>
    </row>
    <row r="84" spans="1:6">
      <c r="A84">
        <v>14</v>
      </c>
      <c r="B84" t="s">
        <v>208</v>
      </c>
      <c r="C84" t="s">
        <v>134</v>
      </c>
      <c r="E84" s="2" t="s">
        <v>186</v>
      </c>
      <c r="F84" s="14">
        <v>68.5</v>
      </c>
    </row>
    <row r="85" spans="1:6">
      <c r="A85">
        <v>14</v>
      </c>
      <c r="B85" t="s">
        <v>89</v>
      </c>
      <c r="C85" t="s">
        <v>137</v>
      </c>
      <c r="E85" s="2" t="s">
        <v>204</v>
      </c>
      <c r="F85" s="14">
        <v>70</v>
      </c>
    </row>
    <row r="86" spans="1:6">
      <c r="A86">
        <v>15</v>
      </c>
      <c r="B86" t="s">
        <v>119</v>
      </c>
      <c r="C86" t="s">
        <v>134</v>
      </c>
      <c r="E86" s="2" t="s">
        <v>188</v>
      </c>
      <c r="F86" s="14">
        <v>70.5</v>
      </c>
    </row>
    <row r="87" spans="1:6">
      <c r="A87">
        <v>15</v>
      </c>
      <c r="B87" t="s">
        <v>195</v>
      </c>
      <c r="C87" t="s">
        <v>135</v>
      </c>
      <c r="E87" s="2" t="s">
        <v>190</v>
      </c>
      <c r="F87" s="14">
        <v>71</v>
      </c>
    </row>
    <row r="88" spans="1:6">
      <c r="A88">
        <v>15</v>
      </c>
      <c r="B88" t="s">
        <v>197</v>
      </c>
      <c r="C88" t="s">
        <v>133</v>
      </c>
      <c r="E88" s="2" t="s">
        <v>207</v>
      </c>
      <c r="F88" s="14">
        <v>71.5</v>
      </c>
    </row>
    <row r="89" spans="1:6">
      <c r="A89">
        <v>15</v>
      </c>
      <c r="B89" t="s">
        <v>51</v>
      </c>
      <c r="C89" t="s">
        <v>135</v>
      </c>
      <c r="E89" s="2" t="s">
        <v>194</v>
      </c>
      <c r="F89" s="14">
        <v>75</v>
      </c>
    </row>
    <row r="90" spans="1:6">
      <c r="A90">
        <v>15</v>
      </c>
      <c r="B90" t="s">
        <v>208</v>
      </c>
      <c r="C90" t="s">
        <v>135</v>
      </c>
      <c r="E90" s="2" t="s">
        <v>116</v>
      </c>
      <c r="F90" s="14">
        <v>34.889975550122251</v>
      </c>
    </row>
    <row r="91" spans="1:6">
      <c r="A91">
        <v>15</v>
      </c>
      <c r="B91" t="s">
        <v>89</v>
      </c>
      <c r="C91" t="s">
        <v>133</v>
      </c>
    </row>
    <row r="92" spans="1:6">
      <c r="A92">
        <v>16</v>
      </c>
      <c r="B92" t="s">
        <v>119</v>
      </c>
      <c r="C92" t="s">
        <v>135</v>
      </c>
    </row>
    <row r="93" spans="1:6">
      <c r="A93">
        <v>16</v>
      </c>
      <c r="B93" t="s">
        <v>195</v>
      </c>
      <c r="C93" t="s">
        <v>136</v>
      </c>
    </row>
    <row r="94" spans="1:6">
      <c r="A94">
        <v>16</v>
      </c>
      <c r="B94" t="s">
        <v>197</v>
      </c>
      <c r="C94" t="s">
        <v>134</v>
      </c>
    </row>
    <row r="95" spans="1:6">
      <c r="A95">
        <v>16</v>
      </c>
      <c r="B95" t="s">
        <v>51</v>
      </c>
      <c r="C95" t="s">
        <v>131</v>
      </c>
    </row>
    <row r="96" spans="1:6">
      <c r="A96">
        <v>16</v>
      </c>
      <c r="B96" t="s">
        <v>208</v>
      </c>
      <c r="C96" t="s">
        <v>139</v>
      </c>
    </row>
    <row r="97" spans="1:3">
      <c r="A97">
        <v>16</v>
      </c>
      <c r="B97" t="s">
        <v>89</v>
      </c>
      <c r="C97" t="s">
        <v>134</v>
      </c>
    </row>
    <row r="98" spans="1:3">
      <c r="A98">
        <v>17</v>
      </c>
      <c r="B98" t="s">
        <v>119</v>
      </c>
      <c r="C98" t="s">
        <v>136</v>
      </c>
    </row>
    <row r="99" spans="1:3">
      <c r="A99">
        <v>17</v>
      </c>
      <c r="B99" t="s">
        <v>195</v>
      </c>
      <c r="C99" t="s">
        <v>137</v>
      </c>
    </row>
    <row r="100" spans="1:3">
      <c r="A100">
        <v>17</v>
      </c>
      <c r="B100" t="s">
        <v>197</v>
      </c>
      <c r="C100" t="s">
        <v>142</v>
      </c>
    </row>
    <row r="101" spans="1:3">
      <c r="A101">
        <v>17</v>
      </c>
      <c r="B101" t="s">
        <v>51</v>
      </c>
      <c r="C101" t="s">
        <v>134</v>
      </c>
    </row>
    <row r="102" spans="1:3">
      <c r="A102">
        <v>17</v>
      </c>
      <c r="B102" t="s">
        <v>208</v>
      </c>
      <c r="C102" t="s">
        <v>141</v>
      </c>
    </row>
    <row r="103" spans="1:3">
      <c r="A103">
        <v>17</v>
      </c>
      <c r="B103" t="s">
        <v>89</v>
      </c>
      <c r="C103" t="s">
        <v>132</v>
      </c>
    </row>
    <row r="104" spans="1:3">
      <c r="A104">
        <v>18</v>
      </c>
      <c r="B104" t="s">
        <v>119</v>
      </c>
      <c r="C104" t="s">
        <v>137</v>
      </c>
    </row>
    <row r="105" spans="1:3">
      <c r="A105">
        <v>18</v>
      </c>
      <c r="B105" t="s">
        <v>195</v>
      </c>
      <c r="C105" t="s">
        <v>142</v>
      </c>
    </row>
    <row r="106" spans="1:3">
      <c r="A106">
        <v>18</v>
      </c>
      <c r="B106" t="s">
        <v>197</v>
      </c>
      <c r="C106" t="s">
        <v>132</v>
      </c>
    </row>
    <row r="107" spans="1:3">
      <c r="A107">
        <v>18</v>
      </c>
      <c r="B107" t="s">
        <v>51</v>
      </c>
      <c r="C107" t="s">
        <v>136</v>
      </c>
    </row>
    <row r="108" spans="1:3">
      <c r="A108">
        <v>18</v>
      </c>
      <c r="B108" t="s">
        <v>208</v>
      </c>
      <c r="C108" t="s">
        <v>132</v>
      </c>
    </row>
    <row r="109" spans="1:3">
      <c r="A109">
        <v>18</v>
      </c>
      <c r="B109" t="s">
        <v>89</v>
      </c>
      <c r="C109" t="s">
        <v>136</v>
      </c>
    </row>
    <row r="110" spans="1:3">
      <c r="A110">
        <v>19</v>
      </c>
      <c r="B110" t="s">
        <v>119</v>
      </c>
      <c r="C110" t="s">
        <v>138</v>
      </c>
    </row>
    <row r="111" spans="1:3">
      <c r="A111">
        <v>19</v>
      </c>
      <c r="B111" t="s">
        <v>195</v>
      </c>
      <c r="C111" t="s">
        <v>132</v>
      </c>
    </row>
    <row r="112" spans="1:3">
      <c r="A112">
        <v>19</v>
      </c>
      <c r="B112" t="s">
        <v>197</v>
      </c>
      <c r="C112" t="s">
        <v>144</v>
      </c>
    </row>
    <row r="113" spans="1:3">
      <c r="A113">
        <v>19</v>
      </c>
      <c r="B113" t="s">
        <v>51</v>
      </c>
      <c r="C113" t="s">
        <v>132</v>
      </c>
    </row>
    <row r="114" spans="1:3">
      <c r="A114">
        <v>19</v>
      </c>
      <c r="B114" t="s">
        <v>208</v>
      </c>
      <c r="C114" t="s">
        <v>138</v>
      </c>
    </row>
    <row r="115" spans="1:3">
      <c r="A115">
        <v>19</v>
      </c>
      <c r="B115" t="s">
        <v>89</v>
      </c>
      <c r="C115" t="s">
        <v>138</v>
      </c>
    </row>
    <row r="116" spans="1:3">
      <c r="A116">
        <v>20</v>
      </c>
      <c r="B116" t="s">
        <v>119</v>
      </c>
      <c r="C116" t="s">
        <v>139</v>
      </c>
    </row>
    <row r="117" spans="1:3">
      <c r="A117">
        <v>20</v>
      </c>
      <c r="B117" t="s">
        <v>195</v>
      </c>
      <c r="C117" t="s">
        <v>138</v>
      </c>
    </row>
    <row r="118" spans="1:3">
      <c r="A118">
        <v>20</v>
      </c>
      <c r="B118" t="s">
        <v>197</v>
      </c>
      <c r="C118" t="s">
        <v>136</v>
      </c>
    </row>
    <row r="119" spans="1:3">
      <c r="A119">
        <v>20</v>
      </c>
      <c r="B119" t="s">
        <v>51</v>
      </c>
      <c r="C119" t="s">
        <v>133</v>
      </c>
    </row>
    <row r="120" spans="1:3">
      <c r="A120">
        <v>20</v>
      </c>
      <c r="B120" t="s">
        <v>208</v>
      </c>
      <c r="C120" t="s">
        <v>142</v>
      </c>
    </row>
    <row r="121" spans="1:3">
      <c r="A121">
        <v>20</v>
      </c>
      <c r="B121" t="s">
        <v>89</v>
      </c>
      <c r="C121" t="s">
        <v>139</v>
      </c>
    </row>
    <row r="122" spans="1:3">
      <c r="A122">
        <v>21</v>
      </c>
      <c r="B122" t="s">
        <v>119</v>
      </c>
      <c r="C122" t="s">
        <v>140</v>
      </c>
    </row>
    <row r="123" spans="1:3">
      <c r="A123">
        <v>21</v>
      </c>
      <c r="B123" t="s">
        <v>195</v>
      </c>
      <c r="C123" t="s">
        <v>144</v>
      </c>
    </row>
    <row r="124" spans="1:3">
      <c r="A124">
        <v>21</v>
      </c>
      <c r="B124" t="s">
        <v>197</v>
      </c>
      <c r="C124" t="s">
        <v>138</v>
      </c>
    </row>
    <row r="125" spans="1:3">
      <c r="A125">
        <v>21</v>
      </c>
      <c r="B125" t="s">
        <v>51</v>
      </c>
      <c r="C125" t="s">
        <v>149</v>
      </c>
    </row>
    <row r="126" spans="1:3">
      <c r="A126">
        <v>21</v>
      </c>
      <c r="B126" t="s">
        <v>208</v>
      </c>
      <c r="C126" t="s">
        <v>136</v>
      </c>
    </row>
    <row r="127" spans="1:3">
      <c r="A127">
        <v>21</v>
      </c>
      <c r="B127" t="s">
        <v>89</v>
      </c>
      <c r="C127" t="s">
        <v>142</v>
      </c>
    </row>
    <row r="128" spans="1:3">
      <c r="A128">
        <v>22</v>
      </c>
      <c r="B128" t="s">
        <v>119</v>
      </c>
      <c r="C128" t="s">
        <v>141</v>
      </c>
    </row>
    <row r="129" spans="1:3">
      <c r="A129">
        <v>22</v>
      </c>
      <c r="B129" t="s">
        <v>195</v>
      </c>
      <c r="C129" t="s">
        <v>139</v>
      </c>
    </row>
    <row r="130" spans="1:3">
      <c r="A130">
        <v>22</v>
      </c>
      <c r="B130" t="s">
        <v>197</v>
      </c>
      <c r="C130" t="s">
        <v>141</v>
      </c>
    </row>
    <row r="131" spans="1:3">
      <c r="A131">
        <v>22</v>
      </c>
      <c r="B131" t="s">
        <v>51</v>
      </c>
      <c r="C131" t="s">
        <v>151</v>
      </c>
    </row>
    <row r="132" spans="1:3">
      <c r="A132">
        <v>22</v>
      </c>
      <c r="B132" t="s">
        <v>208</v>
      </c>
      <c r="C132" t="s">
        <v>137</v>
      </c>
    </row>
    <row r="133" spans="1:3">
      <c r="A133">
        <v>22</v>
      </c>
      <c r="B133" t="s">
        <v>89</v>
      </c>
      <c r="C133" t="s">
        <v>144</v>
      </c>
    </row>
    <row r="134" spans="1:3">
      <c r="A134">
        <v>23</v>
      </c>
      <c r="B134" t="s">
        <v>119</v>
      </c>
      <c r="C134" t="s">
        <v>142</v>
      </c>
    </row>
    <row r="135" spans="1:3">
      <c r="A135">
        <v>23</v>
      </c>
      <c r="B135" t="s">
        <v>195</v>
      </c>
      <c r="C135" t="s">
        <v>143</v>
      </c>
    </row>
    <row r="136" spans="1:3">
      <c r="A136">
        <v>23</v>
      </c>
      <c r="B136" t="s">
        <v>197</v>
      </c>
      <c r="C136" t="s">
        <v>139</v>
      </c>
    </row>
    <row r="137" spans="1:3">
      <c r="A137">
        <v>23</v>
      </c>
      <c r="B137" t="s">
        <v>51</v>
      </c>
      <c r="C137" t="s">
        <v>145</v>
      </c>
    </row>
    <row r="138" spans="1:3">
      <c r="A138">
        <v>23</v>
      </c>
      <c r="B138" t="s">
        <v>208</v>
      </c>
      <c r="C138" t="s">
        <v>144</v>
      </c>
    </row>
    <row r="139" spans="1:3">
      <c r="A139">
        <v>23</v>
      </c>
      <c r="B139" t="s">
        <v>89</v>
      </c>
      <c r="C139" t="s">
        <v>143</v>
      </c>
    </row>
    <row r="140" spans="1:3">
      <c r="A140">
        <v>24</v>
      </c>
      <c r="B140" t="s">
        <v>119</v>
      </c>
      <c r="C140" t="s">
        <v>143</v>
      </c>
    </row>
    <row r="141" spans="1:3">
      <c r="A141">
        <v>24</v>
      </c>
      <c r="B141" t="s">
        <v>195</v>
      </c>
      <c r="C141" t="s">
        <v>146</v>
      </c>
    </row>
    <row r="142" spans="1:3">
      <c r="A142">
        <v>24</v>
      </c>
      <c r="B142" t="s">
        <v>197</v>
      </c>
      <c r="C142" t="s">
        <v>145</v>
      </c>
    </row>
    <row r="143" spans="1:3">
      <c r="A143">
        <v>24</v>
      </c>
      <c r="B143" t="s">
        <v>51</v>
      </c>
      <c r="C143" t="s">
        <v>142</v>
      </c>
    </row>
    <row r="144" spans="1:3">
      <c r="A144">
        <v>24</v>
      </c>
      <c r="B144" t="s">
        <v>208</v>
      </c>
      <c r="C144" t="s">
        <v>155</v>
      </c>
    </row>
    <row r="145" spans="1:3">
      <c r="A145">
        <v>24</v>
      </c>
      <c r="B145" t="s">
        <v>89</v>
      </c>
      <c r="C145" t="s">
        <v>145</v>
      </c>
    </row>
    <row r="146" spans="1:3">
      <c r="A146">
        <v>25</v>
      </c>
      <c r="B146" t="s">
        <v>119</v>
      </c>
      <c r="C146" t="s">
        <v>144</v>
      </c>
    </row>
    <row r="147" spans="1:3">
      <c r="A147">
        <v>25</v>
      </c>
      <c r="B147" t="s">
        <v>195</v>
      </c>
      <c r="C147" t="s">
        <v>141</v>
      </c>
    </row>
    <row r="148" spans="1:3">
      <c r="A148">
        <v>25</v>
      </c>
      <c r="B148" t="s">
        <v>197</v>
      </c>
      <c r="C148" t="s">
        <v>143</v>
      </c>
    </row>
    <row r="149" spans="1:3">
      <c r="A149">
        <v>25</v>
      </c>
      <c r="B149" t="s">
        <v>51</v>
      </c>
      <c r="C149" t="s">
        <v>154</v>
      </c>
    </row>
    <row r="150" spans="1:3">
      <c r="A150">
        <v>25</v>
      </c>
      <c r="B150" t="s">
        <v>208</v>
      </c>
      <c r="C150" t="s">
        <v>140</v>
      </c>
    </row>
    <row r="151" spans="1:3">
      <c r="A151">
        <v>25</v>
      </c>
      <c r="B151" t="s">
        <v>89</v>
      </c>
      <c r="C151" t="s">
        <v>146</v>
      </c>
    </row>
    <row r="152" spans="1:3">
      <c r="A152">
        <v>26</v>
      </c>
      <c r="B152" t="s">
        <v>119</v>
      </c>
      <c r="C152" t="s">
        <v>145</v>
      </c>
    </row>
    <row r="153" spans="1:3">
      <c r="A153">
        <v>26</v>
      </c>
      <c r="B153" t="s">
        <v>195</v>
      </c>
      <c r="C153" t="s">
        <v>145</v>
      </c>
    </row>
    <row r="154" spans="1:3">
      <c r="A154">
        <v>26</v>
      </c>
      <c r="B154" t="s">
        <v>197</v>
      </c>
      <c r="C154" t="s">
        <v>147</v>
      </c>
    </row>
    <row r="155" spans="1:3">
      <c r="A155">
        <v>26</v>
      </c>
      <c r="B155" t="s">
        <v>51</v>
      </c>
      <c r="C155" t="s">
        <v>141</v>
      </c>
    </row>
    <row r="156" spans="1:3">
      <c r="A156">
        <v>26</v>
      </c>
      <c r="B156" t="s">
        <v>208</v>
      </c>
      <c r="C156" t="s">
        <v>148</v>
      </c>
    </row>
    <row r="157" spans="1:3">
      <c r="A157">
        <v>26</v>
      </c>
      <c r="B157" t="s">
        <v>89</v>
      </c>
      <c r="C157" t="s">
        <v>148</v>
      </c>
    </row>
    <row r="158" spans="1:3">
      <c r="A158">
        <v>27</v>
      </c>
      <c r="B158" t="s">
        <v>119</v>
      </c>
      <c r="C158" t="s">
        <v>146</v>
      </c>
    </row>
    <row r="159" spans="1:3">
      <c r="A159">
        <v>27</v>
      </c>
      <c r="B159" t="s">
        <v>195</v>
      </c>
      <c r="C159" t="s">
        <v>155</v>
      </c>
    </row>
    <row r="160" spans="1:3">
      <c r="A160">
        <v>27</v>
      </c>
      <c r="B160" t="s">
        <v>197</v>
      </c>
      <c r="C160" t="s">
        <v>149</v>
      </c>
    </row>
    <row r="161" spans="1:3">
      <c r="A161">
        <v>27</v>
      </c>
      <c r="B161" t="s">
        <v>51</v>
      </c>
      <c r="C161" t="s">
        <v>150</v>
      </c>
    </row>
    <row r="162" spans="1:3">
      <c r="A162">
        <v>27</v>
      </c>
      <c r="B162" t="s">
        <v>208</v>
      </c>
      <c r="C162" t="s">
        <v>145</v>
      </c>
    </row>
    <row r="163" spans="1:3">
      <c r="A163">
        <v>27</v>
      </c>
      <c r="B163" t="s">
        <v>89</v>
      </c>
      <c r="C163" t="s">
        <v>141</v>
      </c>
    </row>
    <row r="164" spans="1:3">
      <c r="A164">
        <v>28</v>
      </c>
      <c r="B164" t="s">
        <v>119</v>
      </c>
      <c r="C164" t="s">
        <v>147</v>
      </c>
    </row>
    <row r="165" spans="1:3">
      <c r="A165">
        <v>28</v>
      </c>
      <c r="B165" t="s">
        <v>195</v>
      </c>
      <c r="C165" t="s">
        <v>150</v>
      </c>
    </row>
    <row r="166" spans="1:3">
      <c r="A166">
        <v>28</v>
      </c>
      <c r="B166" t="s">
        <v>197</v>
      </c>
      <c r="C166" t="s">
        <v>153</v>
      </c>
    </row>
    <row r="167" spans="1:3">
      <c r="A167">
        <v>28</v>
      </c>
      <c r="B167" t="s">
        <v>51</v>
      </c>
      <c r="C167" t="s">
        <v>143</v>
      </c>
    </row>
    <row r="168" spans="1:3">
      <c r="A168">
        <v>28</v>
      </c>
      <c r="B168" t="s">
        <v>208</v>
      </c>
      <c r="C168" t="s">
        <v>151</v>
      </c>
    </row>
    <row r="169" spans="1:3">
      <c r="A169">
        <v>28</v>
      </c>
      <c r="B169" t="s">
        <v>89</v>
      </c>
      <c r="C169" t="s">
        <v>140</v>
      </c>
    </row>
    <row r="170" spans="1:3">
      <c r="A170">
        <v>29</v>
      </c>
      <c r="B170" t="s">
        <v>119</v>
      </c>
      <c r="C170" t="s">
        <v>148</v>
      </c>
    </row>
    <row r="171" spans="1:3">
      <c r="A171">
        <v>29</v>
      </c>
      <c r="B171" t="s">
        <v>195</v>
      </c>
      <c r="C171" t="s">
        <v>147</v>
      </c>
    </row>
    <row r="172" spans="1:3">
      <c r="A172">
        <v>29</v>
      </c>
      <c r="B172" t="s">
        <v>197</v>
      </c>
      <c r="C172" t="s">
        <v>156</v>
      </c>
    </row>
    <row r="173" spans="1:3">
      <c r="A173">
        <v>29</v>
      </c>
      <c r="B173" t="s">
        <v>51</v>
      </c>
      <c r="C173" t="s">
        <v>144</v>
      </c>
    </row>
    <row r="174" spans="1:3">
      <c r="A174">
        <v>29</v>
      </c>
      <c r="B174" t="s">
        <v>208</v>
      </c>
      <c r="C174" t="s">
        <v>146</v>
      </c>
    </row>
    <row r="175" spans="1:3">
      <c r="A175">
        <v>29</v>
      </c>
      <c r="B175" t="s">
        <v>89</v>
      </c>
      <c r="C175" t="s">
        <v>153</v>
      </c>
    </row>
    <row r="176" spans="1:3">
      <c r="A176">
        <v>30</v>
      </c>
      <c r="B176" t="s">
        <v>119</v>
      </c>
      <c r="C176" t="s">
        <v>149</v>
      </c>
    </row>
    <row r="177" spans="1:3">
      <c r="A177">
        <v>30</v>
      </c>
      <c r="B177" t="s">
        <v>195</v>
      </c>
      <c r="C177" t="s">
        <v>140</v>
      </c>
    </row>
    <row r="178" spans="1:3">
      <c r="A178">
        <v>30</v>
      </c>
      <c r="B178" t="s">
        <v>197</v>
      </c>
      <c r="C178" t="s">
        <v>160</v>
      </c>
    </row>
    <row r="179" spans="1:3">
      <c r="A179">
        <v>30</v>
      </c>
      <c r="B179" t="s">
        <v>51</v>
      </c>
      <c r="C179" t="s">
        <v>205</v>
      </c>
    </row>
    <row r="180" spans="1:3">
      <c r="A180">
        <v>30</v>
      </c>
      <c r="B180" t="s">
        <v>208</v>
      </c>
      <c r="C180" t="s">
        <v>147</v>
      </c>
    </row>
    <row r="181" spans="1:3">
      <c r="A181">
        <v>30</v>
      </c>
      <c r="B181" t="s">
        <v>89</v>
      </c>
      <c r="C181" t="s">
        <v>150</v>
      </c>
    </row>
    <row r="182" spans="1:3">
      <c r="A182">
        <v>31</v>
      </c>
      <c r="B182" t="s">
        <v>119</v>
      </c>
      <c r="C182" t="s">
        <v>150</v>
      </c>
    </row>
    <row r="183" spans="1:3">
      <c r="A183">
        <v>31</v>
      </c>
      <c r="B183" t="s">
        <v>195</v>
      </c>
      <c r="C183" t="s">
        <v>149</v>
      </c>
    </row>
    <row r="184" spans="1:3">
      <c r="A184">
        <v>31</v>
      </c>
      <c r="B184" t="s">
        <v>197</v>
      </c>
      <c r="C184" t="s">
        <v>158</v>
      </c>
    </row>
    <row r="185" spans="1:3">
      <c r="A185">
        <v>31</v>
      </c>
      <c r="B185" t="s">
        <v>51</v>
      </c>
      <c r="C185" t="s">
        <v>153</v>
      </c>
    </row>
    <row r="186" spans="1:3">
      <c r="A186">
        <v>31</v>
      </c>
      <c r="B186" t="s">
        <v>208</v>
      </c>
      <c r="C186" t="s">
        <v>143</v>
      </c>
    </row>
    <row r="187" spans="1:3">
      <c r="A187">
        <v>31</v>
      </c>
      <c r="B187" t="s">
        <v>89</v>
      </c>
      <c r="C187" t="s">
        <v>147</v>
      </c>
    </row>
    <row r="188" spans="1:3">
      <c r="A188">
        <v>32</v>
      </c>
      <c r="B188" t="s">
        <v>119</v>
      </c>
      <c r="C188" t="s">
        <v>151</v>
      </c>
    </row>
    <row r="189" spans="1:3">
      <c r="A189">
        <v>32</v>
      </c>
      <c r="B189" t="s">
        <v>195</v>
      </c>
      <c r="C189" t="s">
        <v>148</v>
      </c>
    </row>
    <row r="190" spans="1:3">
      <c r="A190">
        <v>32</v>
      </c>
      <c r="B190" t="s">
        <v>197</v>
      </c>
      <c r="C190" t="s">
        <v>150</v>
      </c>
    </row>
    <row r="191" spans="1:3">
      <c r="A191">
        <v>32</v>
      </c>
      <c r="B191" t="s">
        <v>51</v>
      </c>
      <c r="C191" t="s">
        <v>147</v>
      </c>
    </row>
    <row r="192" spans="1:3">
      <c r="A192">
        <v>32</v>
      </c>
      <c r="B192" t="s">
        <v>208</v>
      </c>
      <c r="C192" t="s">
        <v>149</v>
      </c>
    </row>
    <row r="193" spans="1:3">
      <c r="A193">
        <v>32</v>
      </c>
      <c r="B193" t="s">
        <v>89</v>
      </c>
      <c r="C193" t="s">
        <v>149</v>
      </c>
    </row>
    <row r="194" spans="1:3">
      <c r="A194">
        <v>33</v>
      </c>
      <c r="B194" t="s">
        <v>119</v>
      </c>
      <c r="C194" t="s">
        <v>152</v>
      </c>
    </row>
    <row r="195" spans="1:3">
      <c r="A195">
        <v>33</v>
      </c>
      <c r="B195" t="s">
        <v>195</v>
      </c>
      <c r="C195" t="s">
        <v>153</v>
      </c>
    </row>
    <row r="196" spans="1:3">
      <c r="A196">
        <v>33</v>
      </c>
      <c r="B196" t="s">
        <v>197</v>
      </c>
      <c r="C196" t="s">
        <v>148</v>
      </c>
    </row>
    <row r="197" spans="1:3">
      <c r="A197">
        <v>33</v>
      </c>
      <c r="B197" t="s">
        <v>51</v>
      </c>
      <c r="C197" t="s">
        <v>140</v>
      </c>
    </row>
    <row r="198" spans="1:3">
      <c r="A198">
        <v>33</v>
      </c>
      <c r="B198" t="s">
        <v>208</v>
      </c>
      <c r="C198" t="s">
        <v>198</v>
      </c>
    </row>
    <row r="199" spans="1:3">
      <c r="A199">
        <v>33</v>
      </c>
      <c r="B199" t="s">
        <v>89</v>
      </c>
      <c r="C199" t="s">
        <v>154</v>
      </c>
    </row>
    <row r="200" spans="1:3">
      <c r="A200">
        <v>34</v>
      </c>
      <c r="B200" t="s">
        <v>119</v>
      </c>
      <c r="C200" t="s">
        <v>153</v>
      </c>
    </row>
    <row r="201" spans="1:3">
      <c r="A201">
        <v>34</v>
      </c>
      <c r="B201" t="s">
        <v>195</v>
      </c>
      <c r="C201" t="s">
        <v>154</v>
      </c>
    </row>
    <row r="202" spans="1:3">
      <c r="A202">
        <v>34</v>
      </c>
      <c r="B202" t="s">
        <v>197</v>
      </c>
      <c r="C202" t="s">
        <v>198</v>
      </c>
    </row>
    <row r="203" spans="1:3">
      <c r="A203">
        <v>34</v>
      </c>
      <c r="B203" t="s">
        <v>51</v>
      </c>
      <c r="C203" t="s">
        <v>152</v>
      </c>
    </row>
    <row r="204" spans="1:3">
      <c r="A204">
        <v>34</v>
      </c>
      <c r="B204" t="s">
        <v>208</v>
      </c>
      <c r="C204" t="s">
        <v>156</v>
      </c>
    </row>
    <row r="205" spans="1:3">
      <c r="A205">
        <v>34</v>
      </c>
      <c r="B205" t="s">
        <v>89</v>
      </c>
      <c r="C205" t="s">
        <v>151</v>
      </c>
    </row>
    <row r="206" spans="1:3">
      <c r="A206">
        <v>35</v>
      </c>
      <c r="B206" t="s">
        <v>119</v>
      </c>
      <c r="C206" t="s">
        <v>154</v>
      </c>
    </row>
    <row r="207" spans="1:3">
      <c r="A207">
        <v>35</v>
      </c>
      <c r="B207" t="s">
        <v>195</v>
      </c>
      <c r="C207" t="s">
        <v>151</v>
      </c>
    </row>
    <row r="208" spans="1:3">
      <c r="A208">
        <v>35</v>
      </c>
      <c r="B208" t="s">
        <v>197</v>
      </c>
      <c r="C208" t="s">
        <v>152</v>
      </c>
    </row>
    <row r="209" spans="1:3">
      <c r="A209">
        <v>35</v>
      </c>
      <c r="B209" t="s">
        <v>51</v>
      </c>
      <c r="C209" t="s">
        <v>155</v>
      </c>
    </row>
    <row r="210" spans="1:3">
      <c r="A210">
        <v>35</v>
      </c>
      <c r="B210" t="s">
        <v>208</v>
      </c>
      <c r="C210" t="s">
        <v>150</v>
      </c>
    </row>
    <row r="211" spans="1:3">
      <c r="A211">
        <v>35</v>
      </c>
      <c r="B211" t="s">
        <v>89</v>
      </c>
      <c r="C211" t="s">
        <v>156</v>
      </c>
    </row>
    <row r="212" spans="1:3">
      <c r="A212">
        <v>36</v>
      </c>
      <c r="B212" t="s">
        <v>119</v>
      </c>
      <c r="C212" t="s">
        <v>155</v>
      </c>
    </row>
    <row r="213" spans="1:3">
      <c r="A213">
        <v>36</v>
      </c>
      <c r="B213" t="s">
        <v>195</v>
      </c>
      <c r="C213" t="s">
        <v>156</v>
      </c>
    </row>
    <row r="214" spans="1:3">
      <c r="A214">
        <v>36</v>
      </c>
      <c r="B214" t="s">
        <v>197</v>
      </c>
      <c r="C214" t="s">
        <v>162</v>
      </c>
    </row>
    <row r="215" spans="1:3">
      <c r="A215">
        <v>36</v>
      </c>
      <c r="B215" t="s">
        <v>51</v>
      </c>
      <c r="C215" t="s">
        <v>158</v>
      </c>
    </row>
    <row r="216" spans="1:3">
      <c r="A216">
        <v>36</v>
      </c>
      <c r="B216" t="s">
        <v>208</v>
      </c>
      <c r="C216" t="s">
        <v>153</v>
      </c>
    </row>
    <row r="217" spans="1:3">
      <c r="A217">
        <v>36</v>
      </c>
      <c r="B217" t="s">
        <v>89</v>
      </c>
      <c r="C217" t="s">
        <v>155</v>
      </c>
    </row>
    <row r="218" spans="1:3">
      <c r="A218">
        <v>37</v>
      </c>
      <c r="B218" t="s">
        <v>119</v>
      </c>
      <c r="C218" t="s">
        <v>156</v>
      </c>
    </row>
    <row r="219" spans="1:3">
      <c r="A219">
        <v>37</v>
      </c>
      <c r="B219" t="s">
        <v>195</v>
      </c>
      <c r="C219" t="s">
        <v>152</v>
      </c>
    </row>
    <row r="220" spans="1:3">
      <c r="A220">
        <v>37</v>
      </c>
      <c r="B220" t="s">
        <v>197</v>
      </c>
      <c r="C220" t="s">
        <v>151</v>
      </c>
    </row>
    <row r="221" spans="1:3">
      <c r="A221">
        <v>37</v>
      </c>
      <c r="B221" t="s">
        <v>51</v>
      </c>
      <c r="C221" t="s">
        <v>156</v>
      </c>
    </row>
    <row r="222" spans="1:3">
      <c r="A222">
        <v>37</v>
      </c>
      <c r="B222" t="s">
        <v>208</v>
      </c>
      <c r="C222" t="s">
        <v>154</v>
      </c>
    </row>
    <row r="223" spans="1:3">
      <c r="A223">
        <v>37</v>
      </c>
      <c r="B223" t="s">
        <v>89</v>
      </c>
      <c r="C223" t="s">
        <v>152</v>
      </c>
    </row>
    <row r="224" spans="1:3">
      <c r="A224">
        <v>38</v>
      </c>
      <c r="B224" t="s">
        <v>119</v>
      </c>
      <c r="C224" t="s">
        <v>157</v>
      </c>
    </row>
    <row r="225" spans="1:3">
      <c r="A225">
        <v>38</v>
      </c>
      <c r="B225" t="s">
        <v>195</v>
      </c>
      <c r="C225" t="s">
        <v>160</v>
      </c>
    </row>
    <row r="226" spans="1:3">
      <c r="A226">
        <v>38</v>
      </c>
      <c r="B226" t="s">
        <v>197</v>
      </c>
      <c r="C226" t="s">
        <v>155</v>
      </c>
    </row>
    <row r="227" spans="1:3">
      <c r="A227">
        <v>38</v>
      </c>
      <c r="B227" t="s">
        <v>51</v>
      </c>
      <c r="C227" t="s">
        <v>198</v>
      </c>
    </row>
    <row r="228" spans="1:3">
      <c r="A228">
        <v>38</v>
      </c>
      <c r="B228" t="s">
        <v>208</v>
      </c>
      <c r="C228" t="s">
        <v>152</v>
      </c>
    </row>
    <row r="229" spans="1:3">
      <c r="A229">
        <v>38</v>
      </c>
      <c r="B229" t="s">
        <v>89</v>
      </c>
      <c r="C229" t="s">
        <v>157</v>
      </c>
    </row>
    <row r="230" spans="1:3">
      <c r="A230">
        <v>39</v>
      </c>
      <c r="B230" t="s">
        <v>119</v>
      </c>
      <c r="C230" t="s">
        <v>158</v>
      </c>
    </row>
    <row r="231" spans="1:3">
      <c r="A231">
        <v>39</v>
      </c>
      <c r="B231" t="s">
        <v>195</v>
      </c>
      <c r="C231" t="s">
        <v>158</v>
      </c>
    </row>
    <row r="232" spans="1:3">
      <c r="A232">
        <v>39</v>
      </c>
      <c r="B232" t="s">
        <v>197</v>
      </c>
      <c r="C232" t="s">
        <v>154</v>
      </c>
    </row>
    <row r="233" spans="1:3">
      <c r="A233">
        <v>39</v>
      </c>
      <c r="B233" t="s">
        <v>51</v>
      </c>
      <c r="C233" t="s">
        <v>148</v>
      </c>
    </row>
    <row r="234" spans="1:3">
      <c r="A234">
        <v>39</v>
      </c>
      <c r="B234" t="s">
        <v>208</v>
      </c>
      <c r="C234" t="s">
        <v>158</v>
      </c>
    </row>
    <row r="235" spans="1:3">
      <c r="A235">
        <v>39</v>
      </c>
      <c r="B235" t="s">
        <v>89</v>
      </c>
      <c r="C235" t="s">
        <v>158</v>
      </c>
    </row>
    <row r="236" spans="1:3">
      <c r="A236">
        <v>40</v>
      </c>
      <c r="B236" t="s">
        <v>119</v>
      </c>
      <c r="C236" t="s">
        <v>159</v>
      </c>
    </row>
    <row r="237" spans="1:3">
      <c r="A237">
        <v>40</v>
      </c>
      <c r="B237" t="s">
        <v>195</v>
      </c>
      <c r="C237" t="s">
        <v>162</v>
      </c>
    </row>
    <row r="238" spans="1:3">
      <c r="A238">
        <v>40</v>
      </c>
      <c r="B238" t="s">
        <v>197</v>
      </c>
      <c r="C238" t="s">
        <v>140</v>
      </c>
    </row>
    <row r="239" spans="1:3">
      <c r="A239">
        <v>40</v>
      </c>
      <c r="B239" t="s">
        <v>51</v>
      </c>
      <c r="C239" t="s">
        <v>160</v>
      </c>
    </row>
    <row r="240" spans="1:3">
      <c r="A240">
        <v>40</v>
      </c>
      <c r="B240" t="s">
        <v>208</v>
      </c>
      <c r="C240" t="s">
        <v>167</v>
      </c>
    </row>
    <row r="241" spans="1:3">
      <c r="A241">
        <v>40</v>
      </c>
      <c r="B241" t="s">
        <v>89</v>
      </c>
      <c r="C241" t="s">
        <v>161</v>
      </c>
    </row>
    <row r="242" spans="1:3">
      <c r="A242">
        <v>41</v>
      </c>
      <c r="B242" t="s">
        <v>119</v>
      </c>
      <c r="C242" t="s">
        <v>160</v>
      </c>
    </row>
    <row r="243" spans="1:3">
      <c r="A243">
        <v>41</v>
      </c>
      <c r="B243" t="s">
        <v>195</v>
      </c>
      <c r="C243" t="s">
        <v>163</v>
      </c>
    </row>
    <row r="244" spans="1:3">
      <c r="A244">
        <v>41</v>
      </c>
      <c r="B244" t="s">
        <v>197</v>
      </c>
      <c r="C244" t="s">
        <v>163</v>
      </c>
    </row>
    <row r="245" spans="1:3">
      <c r="A245">
        <v>41</v>
      </c>
      <c r="B245" t="s">
        <v>51</v>
      </c>
      <c r="C245" t="s">
        <v>165</v>
      </c>
    </row>
    <row r="246" spans="1:3">
      <c r="A246">
        <v>41</v>
      </c>
      <c r="B246" t="s">
        <v>208</v>
      </c>
      <c r="C246" t="s">
        <v>163</v>
      </c>
    </row>
    <row r="247" spans="1:3">
      <c r="A247">
        <v>41</v>
      </c>
      <c r="B247" t="s">
        <v>89</v>
      </c>
      <c r="C247" t="s">
        <v>163</v>
      </c>
    </row>
    <row r="248" spans="1:3">
      <c r="A248">
        <v>42</v>
      </c>
      <c r="B248" t="s">
        <v>119</v>
      </c>
      <c r="C248" t="s">
        <v>161</v>
      </c>
    </row>
    <row r="249" spans="1:3">
      <c r="A249">
        <v>42</v>
      </c>
      <c r="B249" t="s">
        <v>195</v>
      </c>
      <c r="C249" t="s">
        <v>159</v>
      </c>
    </row>
    <row r="250" spans="1:3">
      <c r="A250">
        <v>42</v>
      </c>
      <c r="B250" t="s">
        <v>197</v>
      </c>
      <c r="C250" t="s">
        <v>146</v>
      </c>
    </row>
    <row r="251" spans="1:3">
      <c r="A251">
        <v>42</v>
      </c>
      <c r="B251" t="s">
        <v>51</v>
      </c>
      <c r="C251" t="s">
        <v>162</v>
      </c>
    </row>
    <row r="252" spans="1:3">
      <c r="A252">
        <v>42</v>
      </c>
      <c r="B252" t="s">
        <v>208</v>
      </c>
      <c r="C252" t="s">
        <v>161</v>
      </c>
    </row>
    <row r="253" spans="1:3">
      <c r="A253">
        <v>42</v>
      </c>
      <c r="B253" t="s">
        <v>89</v>
      </c>
      <c r="C253" t="s">
        <v>164</v>
      </c>
    </row>
    <row r="254" spans="1:3">
      <c r="A254">
        <v>43</v>
      </c>
      <c r="B254" t="s">
        <v>119</v>
      </c>
      <c r="C254" t="s">
        <v>162</v>
      </c>
    </row>
    <row r="255" spans="1:3">
      <c r="A255">
        <v>43</v>
      </c>
      <c r="B255" t="s">
        <v>195</v>
      </c>
      <c r="C255" t="s">
        <v>167</v>
      </c>
    </row>
    <row r="256" spans="1:3">
      <c r="A256">
        <v>43</v>
      </c>
      <c r="B256" t="s">
        <v>197</v>
      </c>
      <c r="C256" t="s">
        <v>164</v>
      </c>
    </row>
    <row r="257" spans="1:3">
      <c r="A257">
        <v>43</v>
      </c>
      <c r="B257" t="s">
        <v>51</v>
      </c>
      <c r="C257" t="s">
        <v>167</v>
      </c>
    </row>
    <row r="258" spans="1:3">
      <c r="A258">
        <v>43</v>
      </c>
      <c r="B258" t="s">
        <v>208</v>
      </c>
      <c r="C258" t="s">
        <v>160</v>
      </c>
    </row>
    <row r="259" spans="1:3">
      <c r="A259">
        <v>43</v>
      </c>
      <c r="B259" t="s">
        <v>89</v>
      </c>
      <c r="C259" t="s">
        <v>162</v>
      </c>
    </row>
    <row r="260" spans="1:3">
      <c r="A260">
        <v>44</v>
      </c>
      <c r="B260" t="s">
        <v>119</v>
      </c>
      <c r="C260" t="s">
        <v>163</v>
      </c>
    </row>
    <row r="261" spans="1:3">
      <c r="A261">
        <v>44</v>
      </c>
      <c r="B261" t="s">
        <v>195</v>
      </c>
      <c r="C261" t="s">
        <v>171</v>
      </c>
    </row>
    <row r="262" spans="1:3">
      <c r="A262">
        <v>44</v>
      </c>
      <c r="B262" t="s">
        <v>197</v>
      </c>
      <c r="C262" t="s">
        <v>174</v>
      </c>
    </row>
    <row r="263" spans="1:3">
      <c r="A263">
        <v>44</v>
      </c>
      <c r="B263" t="s">
        <v>51</v>
      </c>
      <c r="C263" t="s">
        <v>164</v>
      </c>
    </row>
    <row r="264" spans="1:3">
      <c r="A264">
        <v>44</v>
      </c>
      <c r="B264" t="s">
        <v>208</v>
      </c>
      <c r="C264" t="s">
        <v>162</v>
      </c>
    </row>
    <row r="265" spans="1:3">
      <c r="A265">
        <v>44</v>
      </c>
      <c r="B265" t="s">
        <v>89</v>
      </c>
      <c r="C265" t="s">
        <v>160</v>
      </c>
    </row>
    <row r="266" spans="1:3">
      <c r="A266">
        <v>45</v>
      </c>
      <c r="B266" t="s">
        <v>119</v>
      </c>
      <c r="C266" t="s">
        <v>164</v>
      </c>
    </row>
    <row r="267" spans="1:3">
      <c r="A267">
        <v>45</v>
      </c>
      <c r="B267" t="s">
        <v>195</v>
      </c>
      <c r="C267" t="s">
        <v>161</v>
      </c>
    </row>
    <row r="268" spans="1:3">
      <c r="A268">
        <v>45</v>
      </c>
      <c r="B268" t="s">
        <v>197</v>
      </c>
      <c r="C268" t="s">
        <v>166</v>
      </c>
    </row>
    <row r="269" spans="1:3">
      <c r="A269">
        <v>45</v>
      </c>
      <c r="B269" t="s">
        <v>51</v>
      </c>
      <c r="C269" t="s">
        <v>175</v>
      </c>
    </row>
    <row r="270" spans="1:3">
      <c r="A270">
        <v>45</v>
      </c>
      <c r="B270" t="s">
        <v>208</v>
      </c>
      <c r="C270" t="s">
        <v>171</v>
      </c>
    </row>
    <row r="271" spans="1:3">
      <c r="A271">
        <v>45</v>
      </c>
      <c r="B271" t="s">
        <v>89</v>
      </c>
      <c r="C271" t="s">
        <v>159</v>
      </c>
    </row>
    <row r="272" spans="1:3">
      <c r="A272">
        <v>46</v>
      </c>
      <c r="B272" t="s">
        <v>119</v>
      </c>
      <c r="C272" t="s">
        <v>165</v>
      </c>
    </row>
    <row r="273" spans="1:3">
      <c r="A273">
        <v>46</v>
      </c>
      <c r="B273" t="s">
        <v>195</v>
      </c>
      <c r="C273" t="s">
        <v>169</v>
      </c>
    </row>
    <row r="274" spans="1:3">
      <c r="A274">
        <v>46</v>
      </c>
      <c r="B274" t="s">
        <v>197</v>
      </c>
      <c r="C274" t="s">
        <v>167</v>
      </c>
    </row>
    <row r="275" spans="1:3">
      <c r="A275">
        <v>46</v>
      </c>
      <c r="B275" t="s">
        <v>51</v>
      </c>
      <c r="C275" t="s">
        <v>157</v>
      </c>
    </row>
    <row r="276" spans="1:3">
      <c r="A276">
        <v>46</v>
      </c>
      <c r="B276" t="s">
        <v>208</v>
      </c>
      <c r="C276" t="s">
        <v>166</v>
      </c>
    </row>
    <row r="277" spans="1:3">
      <c r="A277">
        <v>46</v>
      </c>
      <c r="B277" t="s">
        <v>89</v>
      </c>
      <c r="C277" t="s">
        <v>168</v>
      </c>
    </row>
    <row r="278" spans="1:3">
      <c r="A278">
        <v>47</v>
      </c>
      <c r="B278" t="s">
        <v>119</v>
      </c>
      <c r="C278" t="s">
        <v>166</v>
      </c>
    </row>
    <row r="279" spans="1:3">
      <c r="A279">
        <v>47</v>
      </c>
      <c r="B279" t="s">
        <v>195</v>
      </c>
      <c r="C279" t="s">
        <v>157</v>
      </c>
    </row>
    <row r="280" spans="1:3">
      <c r="A280">
        <v>47</v>
      </c>
      <c r="B280" t="s">
        <v>197</v>
      </c>
      <c r="C280" t="s">
        <v>199</v>
      </c>
    </row>
    <row r="281" spans="1:3">
      <c r="A281">
        <v>47</v>
      </c>
      <c r="B281" t="s">
        <v>51</v>
      </c>
      <c r="C281" t="s">
        <v>161</v>
      </c>
    </row>
    <row r="282" spans="1:3">
      <c r="A282">
        <v>47</v>
      </c>
      <c r="B282" t="s">
        <v>208</v>
      </c>
      <c r="C282" t="s">
        <v>164</v>
      </c>
    </row>
    <row r="283" spans="1:3">
      <c r="A283">
        <v>47</v>
      </c>
      <c r="B283" t="s">
        <v>89</v>
      </c>
      <c r="C283" t="s">
        <v>165</v>
      </c>
    </row>
    <row r="284" spans="1:3">
      <c r="A284">
        <v>48</v>
      </c>
      <c r="B284" t="s">
        <v>119</v>
      </c>
      <c r="C284" t="s">
        <v>167</v>
      </c>
    </row>
    <row r="285" spans="1:3">
      <c r="A285">
        <v>48</v>
      </c>
      <c r="B285" t="s">
        <v>195</v>
      </c>
      <c r="C285" t="s">
        <v>172</v>
      </c>
    </row>
    <row r="286" spans="1:3">
      <c r="A286">
        <v>48</v>
      </c>
      <c r="B286" t="s">
        <v>197</v>
      </c>
      <c r="C286" t="s">
        <v>157</v>
      </c>
    </row>
    <row r="287" spans="1:3">
      <c r="A287">
        <v>48</v>
      </c>
      <c r="B287" t="s">
        <v>51</v>
      </c>
      <c r="C287" t="s">
        <v>163</v>
      </c>
    </row>
    <row r="288" spans="1:3">
      <c r="A288">
        <v>48</v>
      </c>
      <c r="B288" t="s">
        <v>208</v>
      </c>
      <c r="C288" t="s">
        <v>157</v>
      </c>
    </row>
    <row r="289" spans="1:3">
      <c r="A289">
        <v>48</v>
      </c>
      <c r="B289" t="s">
        <v>89</v>
      </c>
      <c r="C289" t="s">
        <v>166</v>
      </c>
    </row>
    <row r="290" spans="1:3">
      <c r="A290">
        <v>49</v>
      </c>
      <c r="B290" t="s">
        <v>119</v>
      </c>
      <c r="C290" t="s">
        <v>168</v>
      </c>
    </row>
    <row r="291" spans="1:3">
      <c r="A291">
        <v>49</v>
      </c>
      <c r="B291" t="s">
        <v>195</v>
      </c>
      <c r="C291" t="s">
        <v>168</v>
      </c>
    </row>
    <row r="292" spans="1:3">
      <c r="A292">
        <v>49</v>
      </c>
      <c r="B292" t="s">
        <v>197</v>
      </c>
      <c r="C292" t="s">
        <v>161</v>
      </c>
    </row>
    <row r="293" spans="1:3">
      <c r="A293">
        <v>49</v>
      </c>
      <c r="B293" t="s">
        <v>51</v>
      </c>
      <c r="C293" t="s">
        <v>171</v>
      </c>
    </row>
    <row r="294" spans="1:3">
      <c r="A294">
        <v>49</v>
      </c>
      <c r="B294" t="s">
        <v>208</v>
      </c>
      <c r="C294" t="s">
        <v>170</v>
      </c>
    </row>
    <row r="295" spans="1:3">
      <c r="A295">
        <v>49</v>
      </c>
      <c r="B295" t="s">
        <v>89</v>
      </c>
      <c r="C295" t="s">
        <v>171</v>
      </c>
    </row>
    <row r="296" spans="1:3">
      <c r="A296">
        <v>50</v>
      </c>
      <c r="B296" t="s">
        <v>119</v>
      </c>
      <c r="C296" t="s">
        <v>169</v>
      </c>
    </row>
    <row r="297" spans="1:3">
      <c r="A297">
        <v>50</v>
      </c>
      <c r="B297" t="s">
        <v>195</v>
      </c>
      <c r="C297" t="s">
        <v>166</v>
      </c>
    </row>
    <row r="298" spans="1:3">
      <c r="A298">
        <v>50</v>
      </c>
      <c r="B298" t="s">
        <v>197</v>
      </c>
      <c r="C298" t="s">
        <v>171</v>
      </c>
    </row>
    <row r="299" spans="1:3">
      <c r="A299">
        <v>50</v>
      </c>
      <c r="B299" t="s">
        <v>51</v>
      </c>
      <c r="C299" t="s">
        <v>166</v>
      </c>
    </row>
    <row r="300" spans="1:3">
      <c r="A300">
        <v>50</v>
      </c>
      <c r="B300" t="s">
        <v>208</v>
      </c>
      <c r="C300" t="s">
        <v>174</v>
      </c>
    </row>
    <row r="301" spans="1:3">
      <c r="A301">
        <v>50</v>
      </c>
      <c r="B301" t="s">
        <v>89</v>
      </c>
      <c r="C301" t="s">
        <v>167</v>
      </c>
    </row>
    <row r="302" spans="1:3">
      <c r="A302">
        <v>51</v>
      </c>
      <c r="B302" t="s">
        <v>119</v>
      </c>
      <c r="C302" t="s">
        <v>170</v>
      </c>
    </row>
    <row r="303" spans="1:3">
      <c r="A303">
        <v>51</v>
      </c>
      <c r="B303" t="s">
        <v>195</v>
      </c>
      <c r="C303" t="s">
        <v>164</v>
      </c>
    </row>
    <row r="304" spans="1:3">
      <c r="A304">
        <v>51</v>
      </c>
      <c r="B304" t="s">
        <v>197</v>
      </c>
      <c r="C304" t="s">
        <v>165</v>
      </c>
    </row>
    <row r="305" spans="1:3">
      <c r="A305">
        <v>51</v>
      </c>
      <c r="B305" t="s">
        <v>51</v>
      </c>
      <c r="C305" t="s">
        <v>189</v>
      </c>
    </row>
    <row r="306" spans="1:3">
      <c r="A306">
        <v>51</v>
      </c>
      <c r="B306" t="s">
        <v>208</v>
      </c>
      <c r="C306" t="s">
        <v>169</v>
      </c>
    </row>
    <row r="307" spans="1:3">
      <c r="A307">
        <v>51</v>
      </c>
      <c r="B307" t="s">
        <v>89</v>
      </c>
      <c r="C307" t="s">
        <v>170</v>
      </c>
    </row>
    <row r="308" spans="1:3">
      <c r="A308">
        <v>52</v>
      </c>
      <c r="B308" t="s">
        <v>119</v>
      </c>
      <c r="C308" t="s">
        <v>171</v>
      </c>
    </row>
    <row r="309" spans="1:3">
      <c r="A309">
        <v>52</v>
      </c>
      <c r="B309" t="s">
        <v>195</v>
      </c>
      <c r="C309" t="s">
        <v>185</v>
      </c>
    </row>
    <row r="310" spans="1:3">
      <c r="A310">
        <v>52</v>
      </c>
      <c r="B310" t="s">
        <v>197</v>
      </c>
      <c r="C310" t="s">
        <v>170</v>
      </c>
    </row>
    <row r="311" spans="1:3">
      <c r="A311">
        <v>52</v>
      </c>
      <c r="B311" t="s">
        <v>51</v>
      </c>
      <c r="C311" t="s">
        <v>168</v>
      </c>
    </row>
    <row r="312" spans="1:3">
      <c r="A312">
        <v>52</v>
      </c>
      <c r="B312" t="s">
        <v>208</v>
      </c>
      <c r="C312" t="s">
        <v>168</v>
      </c>
    </row>
    <row r="313" spans="1:3">
      <c r="A313">
        <v>52</v>
      </c>
      <c r="B313" t="s">
        <v>89</v>
      </c>
      <c r="C313" t="s">
        <v>173</v>
      </c>
    </row>
    <row r="314" spans="1:3">
      <c r="A314">
        <v>53</v>
      </c>
      <c r="B314" t="s">
        <v>119</v>
      </c>
      <c r="C314" t="s">
        <v>172</v>
      </c>
    </row>
    <row r="315" spans="1:3">
      <c r="A315">
        <v>53</v>
      </c>
      <c r="B315" t="s">
        <v>195</v>
      </c>
      <c r="C315" t="s">
        <v>196</v>
      </c>
    </row>
    <row r="316" spans="1:3">
      <c r="A316">
        <v>53</v>
      </c>
      <c r="B316" t="s">
        <v>197</v>
      </c>
      <c r="C316" t="s">
        <v>172</v>
      </c>
    </row>
    <row r="317" spans="1:3">
      <c r="A317">
        <v>53</v>
      </c>
      <c r="B317" t="s">
        <v>51</v>
      </c>
      <c r="C317" t="s">
        <v>170</v>
      </c>
    </row>
    <row r="318" spans="1:3">
      <c r="A318">
        <v>53</v>
      </c>
      <c r="B318" t="s">
        <v>208</v>
      </c>
      <c r="C318" t="s">
        <v>176</v>
      </c>
    </row>
    <row r="319" spans="1:3">
      <c r="A319">
        <v>53</v>
      </c>
      <c r="B319" t="s">
        <v>89</v>
      </c>
      <c r="C319" t="s">
        <v>174</v>
      </c>
    </row>
    <row r="320" spans="1:3">
      <c r="A320">
        <v>54</v>
      </c>
      <c r="B320" t="s">
        <v>119</v>
      </c>
      <c r="C320" t="s">
        <v>173</v>
      </c>
    </row>
    <row r="321" spans="1:3">
      <c r="A321">
        <v>54</v>
      </c>
      <c r="B321" t="s">
        <v>195</v>
      </c>
      <c r="C321" t="s">
        <v>175</v>
      </c>
    </row>
    <row r="322" spans="1:3">
      <c r="A322">
        <v>54</v>
      </c>
      <c r="B322" t="s">
        <v>197</v>
      </c>
      <c r="C322" t="s">
        <v>169</v>
      </c>
    </row>
    <row r="323" spans="1:3">
      <c r="A323">
        <v>54</v>
      </c>
      <c r="B323" t="s">
        <v>51</v>
      </c>
      <c r="C323" t="s">
        <v>172</v>
      </c>
    </row>
    <row r="324" spans="1:3">
      <c r="A324">
        <v>54</v>
      </c>
      <c r="B324" t="s">
        <v>208</v>
      </c>
      <c r="C324" t="s">
        <v>172</v>
      </c>
    </row>
    <row r="325" spans="1:3">
      <c r="A325">
        <v>54</v>
      </c>
      <c r="B325" t="s">
        <v>89</v>
      </c>
      <c r="C325" t="s">
        <v>169</v>
      </c>
    </row>
    <row r="326" spans="1:3">
      <c r="A326">
        <v>55</v>
      </c>
      <c r="B326" t="s">
        <v>119</v>
      </c>
      <c r="C326" t="s">
        <v>174</v>
      </c>
    </row>
    <row r="327" spans="1:3">
      <c r="A327">
        <v>55</v>
      </c>
      <c r="B327" t="s">
        <v>195</v>
      </c>
      <c r="C327" t="s">
        <v>174</v>
      </c>
    </row>
    <row r="328" spans="1:3">
      <c r="A328">
        <v>55</v>
      </c>
      <c r="B328" t="s">
        <v>197</v>
      </c>
      <c r="C328" t="s">
        <v>178</v>
      </c>
    </row>
    <row r="329" spans="1:3">
      <c r="A329">
        <v>55</v>
      </c>
      <c r="B329" t="s">
        <v>51</v>
      </c>
      <c r="C329" t="s">
        <v>183</v>
      </c>
    </row>
    <row r="330" spans="1:3">
      <c r="A330">
        <v>55</v>
      </c>
      <c r="B330" t="s">
        <v>208</v>
      </c>
      <c r="C330" t="s">
        <v>183</v>
      </c>
    </row>
    <row r="331" spans="1:3">
      <c r="A331">
        <v>55</v>
      </c>
      <c r="B331" t="s">
        <v>89</v>
      </c>
      <c r="C331" t="s">
        <v>172</v>
      </c>
    </row>
    <row r="332" spans="1:3">
      <c r="A332">
        <v>56</v>
      </c>
      <c r="B332" t="s">
        <v>119</v>
      </c>
      <c r="C332" t="s">
        <v>175</v>
      </c>
    </row>
    <row r="333" spans="1:3">
      <c r="A333">
        <v>56</v>
      </c>
      <c r="B333" t="s">
        <v>195</v>
      </c>
      <c r="C333" t="s">
        <v>170</v>
      </c>
    </row>
    <row r="334" spans="1:3">
      <c r="A334">
        <v>56</v>
      </c>
      <c r="B334" t="s">
        <v>197</v>
      </c>
      <c r="C334" t="s">
        <v>173</v>
      </c>
    </row>
    <row r="335" spans="1:3">
      <c r="A335">
        <v>56</v>
      </c>
      <c r="B335" t="s">
        <v>51</v>
      </c>
      <c r="C335" t="s">
        <v>200</v>
      </c>
    </row>
    <row r="336" spans="1:3">
      <c r="A336">
        <v>56</v>
      </c>
      <c r="B336" t="s">
        <v>208</v>
      </c>
      <c r="C336" t="s">
        <v>200</v>
      </c>
    </row>
    <row r="337" spans="1:3">
      <c r="A337">
        <v>56</v>
      </c>
      <c r="B337" t="s">
        <v>89</v>
      </c>
      <c r="C337" t="s">
        <v>182</v>
      </c>
    </row>
    <row r="338" spans="1:3">
      <c r="A338">
        <v>57</v>
      </c>
      <c r="B338" t="s">
        <v>119</v>
      </c>
      <c r="C338" t="s">
        <v>176</v>
      </c>
    </row>
    <row r="339" spans="1:3">
      <c r="A339">
        <v>57</v>
      </c>
      <c r="B339" t="s">
        <v>195</v>
      </c>
      <c r="C339" t="s">
        <v>183</v>
      </c>
    </row>
    <row r="340" spans="1:3">
      <c r="A340">
        <v>57</v>
      </c>
      <c r="B340" t="s">
        <v>197</v>
      </c>
      <c r="C340" t="s">
        <v>176</v>
      </c>
    </row>
    <row r="341" spans="1:3">
      <c r="A341">
        <v>57</v>
      </c>
      <c r="B341" t="s">
        <v>51</v>
      </c>
      <c r="C341" t="s">
        <v>178</v>
      </c>
    </row>
    <row r="342" spans="1:3">
      <c r="A342">
        <v>57</v>
      </c>
      <c r="B342" t="s">
        <v>208</v>
      </c>
      <c r="C342" t="s">
        <v>179</v>
      </c>
    </row>
    <row r="343" spans="1:3">
      <c r="A343">
        <v>57</v>
      </c>
      <c r="B343" t="s">
        <v>89</v>
      </c>
      <c r="C343" t="s">
        <v>184</v>
      </c>
    </row>
    <row r="344" spans="1:3">
      <c r="A344">
        <v>58</v>
      </c>
      <c r="B344" t="s">
        <v>119</v>
      </c>
      <c r="C344" t="s">
        <v>177</v>
      </c>
    </row>
    <row r="345" spans="1:3">
      <c r="A345">
        <v>58</v>
      </c>
      <c r="B345" t="s">
        <v>195</v>
      </c>
      <c r="C345" t="s">
        <v>178</v>
      </c>
    </row>
    <row r="346" spans="1:3">
      <c r="A346">
        <v>58</v>
      </c>
      <c r="B346" t="s">
        <v>197</v>
      </c>
      <c r="C346" t="s">
        <v>180</v>
      </c>
    </row>
    <row r="347" spans="1:3">
      <c r="A347">
        <v>58</v>
      </c>
      <c r="B347" t="s">
        <v>51</v>
      </c>
      <c r="C347" t="s">
        <v>176</v>
      </c>
    </row>
    <row r="348" spans="1:3">
      <c r="A348">
        <v>58</v>
      </c>
      <c r="B348" t="s">
        <v>208</v>
      </c>
      <c r="C348" t="s">
        <v>178</v>
      </c>
    </row>
    <row r="349" spans="1:3">
      <c r="A349">
        <v>58</v>
      </c>
      <c r="B349" t="s">
        <v>89</v>
      </c>
      <c r="C349" t="s">
        <v>175</v>
      </c>
    </row>
    <row r="350" spans="1:3">
      <c r="A350">
        <v>59</v>
      </c>
      <c r="B350" t="s">
        <v>119</v>
      </c>
      <c r="C350" t="s">
        <v>178</v>
      </c>
    </row>
    <row r="351" spans="1:3">
      <c r="A351">
        <v>59</v>
      </c>
      <c r="B351" t="s">
        <v>195</v>
      </c>
      <c r="C351" t="s">
        <v>193</v>
      </c>
    </row>
    <row r="352" spans="1:3">
      <c r="A352">
        <v>59</v>
      </c>
      <c r="B352" t="s">
        <v>197</v>
      </c>
      <c r="C352" t="s">
        <v>185</v>
      </c>
    </row>
    <row r="353" spans="1:3">
      <c r="A353">
        <v>59</v>
      </c>
      <c r="B353" t="s">
        <v>51</v>
      </c>
      <c r="C353" t="s">
        <v>169</v>
      </c>
    </row>
    <row r="354" spans="1:3">
      <c r="A354">
        <v>59</v>
      </c>
      <c r="B354" t="s">
        <v>208</v>
      </c>
      <c r="C354" t="s">
        <v>187</v>
      </c>
    </row>
    <row r="355" spans="1:3">
      <c r="A355">
        <v>59</v>
      </c>
      <c r="B355" t="s">
        <v>89</v>
      </c>
      <c r="C355" t="s">
        <v>180</v>
      </c>
    </row>
    <row r="356" spans="1:3">
      <c r="A356">
        <v>60</v>
      </c>
      <c r="B356" t="s">
        <v>119</v>
      </c>
      <c r="C356" t="s">
        <v>179</v>
      </c>
    </row>
    <row r="357" spans="1:3">
      <c r="A357">
        <v>60</v>
      </c>
      <c r="B357" t="s">
        <v>197</v>
      </c>
      <c r="C357" t="s">
        <v>175</v>
      </c>
    </row>
    <row r="358" spans="1:3">
      <c r="A358">
        <v>60</v>
      </c>
      <c r="B358" t="s">
        <v>51</v>
      </c>
      <c r="C358" t="s">
        <v>185</v>
      </c>
    </row>
    <row r="359" spans="1:3">
      <c r="A359">
        <v>60</v>
      </c>
      <c r="B359" t="s">
        <v>208</v>
      </c>
      <c r="C359" t="s">
        <v>184</v>
      </c>
    </row>
    <row r="360" spans="1:3">
      <c r="A360">
        <v>60</v>
      </c>
      <c r="B360" t="s">
        <v>89</v>
      </c>
      <c r="C360" t="s">
        <v>178</v>
      </c>
    </row>
    <row r="361" spans="1:3">
      <c r="A361">
        <v>61</v>
      </c>
      <c r="B361" t="s">
        <v>119</v>
      </c>
      <c r="C361" t="s">
        <v>180</v>
      </c>
    </row>
    <row r="362" spans="1:3">
      <c r="A362">
        <v>61</v>
      </c>
      <c r="B362" t="s">
        <v>197</v>
      </c>
      <c r="C362" t="s">
        <v>200</v>
      </c>
    </row>
    <row r="363" spans="1:3">
      <c r="A363">
        <v>61</v>
      </c>
      <c r="B363" t="s">
        <v>51</v>
      </c>
      <c r="C363" t="s">
        <v>173</v>
      </c>
    </row>
    <row r="364" spans="1:3">
      <c r="A364">
        <v>61</v>
      </c>
      <c r="B364" t="s">
        <v>89</v>
      </c>
      <c r="C364" t="s">
        <v>176</v>
      </c>
    </row>
    <row r="365" spans="1:3">
      <c r="A365">
        <v>62</v>
      </c>
      <c r="B365" t="s">
        <v>119</v>
      </c>
      <c r="C365" t="s">
        <v>181</v>
      </c>
    </row>
    <row r="366" spans="1:3">
      <c r="A366">
        <v>62</v>
      </c>
      <c r="B366" t="s">
        <v>197</v>
      </c>
      <c r="C366" t="s">
        <v>193</v>
      </c>
    </row>
    <row r="367" spans="1:3">
      <c r="A367">
        <v>62</v>
      </c>
      <c r="B367" t="s">
        <v>51</v>
      </c>
      <c r="C367" t="s">
        <v>174</v>
      </c>
    </row>
    <row r="368" spans="1:3">
      <c r="A368">
        <v>62</v>
      </c>
      <c r="B368" t="s">
        <v>89</v>
      </c>
      <c r="C368" t="s">
        <v>181</v>
      </c>
    </row>
    <row r="369" spans="1:3">
      <c r="A369">
        <v>63</v>
      </c>
      <c r="B369" t="s">
        <v>119</v>
      </c>
      <c r="C369" t="s">
        <v>182</v>
      </c>
    </row>
    <row r="370" spans="1:3">
      <c r="A370">
        <v>63</v>
      </c>
      <c r="B370" t="s">
        <v>197</v>
      </c>
      <c r="C370" t="s">
        <v>192</v>
      </c>
    </row>
    <row r="371" spans="1:3">
      <c r="A371">
        <v>63</v>
      </c>
      <c r="B371" t="s">
        <v>51</v>
      </c>
      <c r="C371" t="s">
        <v>179</v>
      </c>
    </row>
    <row r="372" spans="1:3">
      <c r="A372">
        <v>63</v>
      </c>
      <c r="B372" t="s">
        <v>89</v>
      </c>
      <c r="C372" t="s">
        <v>179</v>
      </c>
    </row>
    <row r="373" spans="1:3">
      <c r="A373">
        <v>64</v>
      </c>
      <c r="B373" t="s">
        <v>119</v>
      </c>
      <c r="C373" t="s">
        <v>183</v>
      </c>
    </row>
    <row r="374" spans="1:3">
      <c r="A374">
        <v>64</v>
      </c>
      <c r="B374" t="s">
        <v>197</v>
      </c>
      <c r="C374" t="s">
        <v>201</v>
      </c>
    </row>
    <row r="375" spans="1:3">
      <c r="A375">
        <v>64</v>
      </c>
      <c r="B375" t="s">
        <v>51</v>
      </c>
      <c r="C375" t="s">
        <v>184</v>
      </c>
    </row>
    <row r="376" spans="1:3">
      <c r="A376">
        <v>64</v>
      </c>
      <c r="B376" t="s">
        <v>89</v>
      </c>
      <c r="C376" t="s">
        <v>193</v>
      </c>
    </row>
    <row r="377" spans="1:3">
      <c r="A377">
        <v>65</v>
      </c>
      <c r="B377" t="s">
        <v>119</v>
      </c>
      <c r="C377" t="s">
        <v>184</v>
      </c>
    </row>
    <row r="378" spans="1:3">
      <c r="A378">
        <v>65</v>
      </c>
      <c r="B378" t="s">
        <v>197</v>
      </c>
      <c r="C378" t="s">
        <v>181</v>
      </c>
    </row>
    <row r="379" spans="1:3">
      <c r="A379">
        <v>65</v>
      </c>
      <c r="B379" t="s">
        <v>51</v>
      </c>
      <c r="C379" t="s">
        <v>193</v>
      </c>
    </row>
    <row r="380" spans="1:3">
      <c r="A380">
        <v>65</v>
      </c>
      <c r="B380" t="s">
        <v>89</v>
      </c>
      <c r="C380" t="s">
        <v>183</v>
      </c>
    </row>
    <row r="381" spans="1:3">
      <c r="A381">
        <v>66</v>
      </c>
      <c r="B381" t="s">
        <v>119</v>
      </c>
      <c r="C381" t="s">
        <v>185</v>
      </c>
    </row>
    <row r="382" spans="1:3">
      <c r="A382">
        <v>66</v>
      </c>
      <c r="B382" t="s">
        <v>197</v>
      </c>
      <c r="C382" t="s">
        <v>184</v>
      </c>
    </row>
    <row r="383" spans="1:3">
      <c r="A383">
        <v>66</v>
      </c>
      <c r="B383" t="s">
        <v>51</v>
      </c>
      <c r="C383" t="s">
        <v>206</v>
      </c>
    </row>
    <row r="384" spans="1:3">
      <c r="A384">
        <v>66</v>
      </c>
      <c r="B384" t="s">
        <v>89</v>
      </c>
      <c r="C384" t="s">
        <v>185</v>
      </c>
    </row>
    <row r="385" spans="1:3">
      <c r="A385">
        <v>67</v>
      </c>
      <c r="B385" t="s">
        <v>119</v>
      </c>
      <c r="C385" t="s">
        <v>186</v>
      </c>
    </row>
    <row r="386" spans="1:3">
      <c r="A386">
        <v>67</v>
      </c>
      <c r="B386" t="s">
        <v>197</v>
      </c>
      <c r="C386" t="s">
        <v>202</v>
      </c>
    </row>
    <row r="387" spans="1:3">
      <c r="A387">
        <v>67</v>
      </c>
      <c r="B387" t="s">
        <v>51</v>
      </c>
      <c r="C387" t="s">
        <v>181</v>
      </c>
    </row>
    <row r="388" spans="1:3">
      <c r="A388">
        <v>67</v>
      </c>
      <c r="B388" t="s">
        <v>89</v>
      </c>
      <c r="C388" t="s">
        <v>177</v>
      </c>
    </row>
    <row r="389" spans="1:3">
      <c r="A389">
        <v>68</v>
      </c>
      <c r="B389" t="s">
        <v>119</v>
      </c>
      <c r="C389" t="s">
        <v>187</v>
      </c>
    </row>
    <row r="390" spans="1:3">
      <c r="A390">
        <v>68</v>
      </c>
      <c r="B390" t="s">
        <v>197</v>
      </c>
      <c r="C390" t="s">
        <v>203</v>
      </c>
    </row>
    <row r="391" spans="1:3">
      <c r="A391">
        <v>68</v>
      </c>
      <c r="B391" t="s">
        <v>51</v>
      </c>
      <c r="C391" t="s">
        <v>192</v>
      </c>
    </row>
    <row r="392" spans="1:3">
      <c r="A392">
        <v>68</v>
      </c>
      <c r="B392" t="s">
        <v>89</v>
      </c>
      <c r="C392" t="s">
        <v>191</v>
      </c>
    </row>
    <row r="393" spans="1:3">
      <c r="A393">
        <v>69</v>
      </c>
      <c r="B393" t="s">
        <v>119</v>
      </c>
      <c r="C393" t="s">
        <v>188</v>
      </c>
    </row>
    <row r="394" spans="1:3">
      <c r="A394">
        <v>69</v>
      </c>
      <c r="B394" t="s">
        <v>197</v>
      </c>
      <c r="C394" t="s">
        <v>183</v>
      </c>
    </row>
    <row r="395" spans="1:3">
      <c r="A395">
        <v>69</v>
      </c>
      <c r="B395" t="s">
        <v>51</v>
      </c>
      <c r="C395" t="s">
        <v>207</v>
      </c>
    </row>
    <row r="396" spans="1:3">
      <c r="A396">
        <v>69</v>
      </c>
      <c r="B396" t="s">
        <v>89</v>
      </c>
      <c r="C396" t="s">
        <v>187</v>
      </c>
    </row>
    <row r="397" spans="1:3">
      <c r="A397">
        <v>70</v>
      </c>
      <c r="B397" t="s">
        <v>119</v>
      </c>
      <c r="C397" t="s">
        <v>189</v>
      </c>
    </row>
    <row r="398" spans="1:3">
      <c r="A398">
        <v>70</v>
      </c>
      <c r="B398" t="s">
        <v>197</v>
      </c>
      <c r="C398" t="s">
        <v>204</v>
      </c>
    </row>
    <row r="399" spans="1:3">
      <c r="A399">
        <v>70</v>
      </c>
      <c r="B399" t="s">
        <v>51</v>
      </c>
      <c r="C399" t="s">
        <v>187</v>
      </c>
    </row>
    <row r="400" spans="1:3">
      <c r="A400">
        <v>70</v>
      </c>
      <c r="B400" t="s">
        <v>89</v>
      </c>
      <c r="C400" t="s">
        <v>186</v>
      </c>
    </row>
    <row r="401" spans="1:3">
      <c r="A401">
        <v>71</v>
      </c>
      <c r="B401" t="s">
        <v>119</v>
      </c>
      <c r="C401" t="s">
        <v>190</v>
      </c>
    </row>
    <row r="402" spans="1:3">
      <c r="A402">
        <v>71</v>
      </c>
      <c r="B402" t="s">
        <v>89</v>
      </c>
      <c r="C402" t="s">
        <v>190</v>
      </c>
    </row>
    <row r="403" spans="1:3">
      <c r="A403">
        <v>72</v>
      </c>
      <c r="B403" t="s">
        <v>119</v>
      </c>
      <c r="C403" t="s">
        <v>191</v>
      </c>
    </row>
    <row r="404" spans="1:3">
      <c r="A404">
        <v>72</v>
      </c>
      <c r="B404" t="s">
        <v>89</v>
      </c>
      <c r="C404" t="s">
        <v>188</v>
      </c>
    </row>
    <row r="405" spans="1:3">
      <c r="A405">
        <v>73</v>
      </c>
      <c r="B405" t="s">
        <v>119</v>
      </c>
      <c r="C405" t="s">
        <v>192</v>
      </c>
    </row>
    <row r="406" spans="1:3">
      <c r="A406">
        <v>73</v>
      </c>
      <c r="B406" t="s">
        <v>89</v>
      </c>
      <c r="C406" t="s">
        <v>189</v>
      </c>
    </row>
    <row r="407" spans="1:3">
      <c r="A407">
        <v>74</v>
      </c>
      <c r="B407" t="s">
        <v>119</v>
      </c>
      <c r="C407" t="s">
        <v>193</v>
      </c>
    </row>
    <row r="408" spans="1:3">
      <c r="A408">
        <v>74</v>
      </c>
      <c r="B408" t="s">
        <v>89</v>
      </c>
      <c r="C408" t="s">
        <v>207</v>
      </c>
    </row>
    <row r="409" spans="1:3">
      <c r="A409">
        <v>75</v>
      </c>
      <c r="B409" t="s">
        <v>119</v>
      </c>
      <c r="C409" t="s">
        <v>194</v>
      </c>
    </row>
    <row r="410" spans="1:3">
      <c r="A410">
        <v>75</v>
      </c>
      <c r="B410" t="s">
        <v>89</v>
      </c>
      <c r="C410" t="s">
        <v>194</v>
      </c>
    </row>
  </sheetData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2117-C647-2E4A-AF5E-63547892939C}">
  <sheetPr codeName="Sheet4"/>
  <dimension ref="A1:F76"/>
  <sheetViews>
    <sheetView workbookViewId="0">
      <selection activeCell="I23" sqref="I23"/>
    </sheetView>
  </sheetViews>
  <sheetFormatPr baseColWidth="10" defaultColWidth="8.83203125" defaultRowHeight="15"/>
  <cols>
    <col min="1" max="1" width="14.5" customWidth="1"/>
  </cols>
  <sheetData>
    <row r="1" spans="1:6">
      <c r="A1" t="s">
        <v>119</v>
      </c>
      <c r="B1" t="s">
        <v>195</v>
      </c>
      <c r="C1" t="s">
        <v>197</v>
      </c>
      <c r="D1" t="s">
        <v>51</v>
      </c>
      <c r="E1" t="s">
        <v>208</v>
      </c>
      <c r="F1" t="s">
        <v>89</v>
      </c>
    </row>
    <row r="2" spans="1:6">
      <c r="A2" t="s">
        <v>120</v>
      </c>
      <c r="B2" t="s">
        <v>120</v>
      </c>
      <c r="C2" t="s">
        <v>120</v>
      </c>
      <c r="D2" t="s">
        <v>120</v>
      </c>
      <c r="E2" t="s">
        <v>120</v>
      </c>
      <c r="F2" t="s">
        <v>120</v>
      </c>
    </row>
    <row r="3" spans="1:6">
      <c r="A3" t="s">
        <v>121</v>
      </c>
      <c r="B3" t="s">
        <v>121</v>
      </c>
      <c r="C3" t="s">
        <v>121</v>
      </c>
      <c r="D3" t="s">
        <v>121</v>
      </c>
      <c r="E3" t="s">
        <v>122</v>
      </c>
      <c r="F3" t="s">
        <v>121</v>
      </c>
    </row>
    <row r="4" spans="1:6">
      <c r="A4" t="s">
        <v>122</v>
      </c>
      <c r="B4" t="s">
        <v>122</v>
      </c>
      <c r="C4" t="s">
        <v>122</v>
      </c>
      <c r="D4" t="s">
        <v>123</v>
      </c>
      <c r="E4" t="s">
        <v>121</v>
      </c>
      <c r="F4" t="s">
        <v>122</v>
      </c>
    </row>
    <row r="5" spans="1:6">
      <c r="A5" t="s">
        <v>123</v>
      </c>
      <c r="B5" t="s">
        <v>123</v>
      </c>
      <c r="C5" t="s">
        <v>123</v>
      </c>
      <c r="D5" t="s">
        <v>125</v>
      </c>
      <c r="E5" t="s">
        <v>124</v>
      </c>
      <c r="F5" t="s">
        <v>124</v>
      </c>
    </row>
    <row r="6" spans="1:6">
      <c r="A6" t="s">
        <v>124</v>
      </c>
      <c r="B6" t="s">
        <v>127</v>
      </c>
      <c r="C6" t="s">
        <v>125</v>
      </c>
      <c r="D6" t="s">
        <v>122</v>
      </c>
      <c r="E6" t="s">
        <v>125</v>
      </c>
      <c r="F6" t="s">
        <v>127</v>
      </c>
    </row>
    <row r="7" spans="1:6">
      <c r="A7" t="s">
        <v>125</v>
      </c>
      <c r="B7" t="s">
        <v>125</v>
      </c>
      <c r="C7" t="s">
        <v>126</v>
      </c>
      <c r="D7" t="s">
        <v>127</v>
      </c>
      <c r="E7" t="s">
        <v>123</v>
      </c>
      <c r="F7" t="s">
        <v>123</v>
      </c>
    </row>
    <row r="8" spans="1:6">
      <c r="A8" t="s">
        <v>126</v>
      </c>
      <c r="B8" t="s">
        <v>124</v>
      </c>
      <c r="C8" t="s">
        <v>127</v>
      </c>
      <c r="D8" t="s">
        <v>126</v>
      </c>
      <c r="E8" t="s">
        <v>128</v>
      </c>
      <c r="F8" t="s">
        <v>125</v>
      </c>
    </row>
    <row r="9" spans="1:6">
      <c r="A9" t="s">
        <v>127</v>
      </c>
      <c r="B9" t="s">
        <v>126</v>
      </c>
      <c r="C9" t="s">
        <v>124</v>
      </c>
      <c r="D9" t="s">
        <v>124</v>
      </c>
      <c r="E9" t="s">
        <v>127</v>
      </c>
      <c r="F9" t="s">
        <v>126</v>
      </c>
    </row>
    <row r="10" spans="1:6">
      <c r="A10" t="s">
        <v>128</v>
      </c>
      <c r="B10" t="s">
        <v>128</v>
      </c>
      <c r="C10" t="s">
        <v>129</v>
      </c>
      <c r="D10" t="s">
        <v>129</v>
      </c>
      <c r="E10" t="s">
        <v>126</v>
      </c>
      <c r="F10" t="s">
        <v>129</v>
      </c>
    </row>
    <row r="11" spans="1:6">
      <c r="A11" t="s">
        <v>129</v>
      </c>
      <c r="B11" t="s">
        <v>129</v>
      </c>
      <c r="C11" t="s">
        <v>137</v>
      </c>
      <c r="D11" t="s">
        <v>128</v>
      </c>
      <c r="E11" t="s">
        <v>131</v>
      </c>
      <c r="F11" t="s">
        <v>130</v>
      </c>
    </row>
    <row r="12" spans="1:6">
      <c r="A12" t="s">
        <v>130</v>
      </c>
      <c r="B12" t="s">
        <v>130</v>
      </c>
      <c r="C12" t="s">
        <v>130</v>
      </c>
      <c r="D12" t="s">
        <v>137</v>
      </c>
      <c r="E12" t="s">
        <v>129</v>
      </c>
      <c r="F12" t="s">
        <v>128</v>
      </c>
    </row>
    <row r="13" spans="1:6">
      <c r="A13" t="s">
        <v>131</v>
      </c>
      <c r="B13" t="s">
        <v>131</v>
      </c>
      <c r="C13" t="s">
        <v>128</v>
      </c>
      <c r="D13" t="s">
        <v>130</v>
      </c>
      <c r="E13" t="s">
        <v>133</v>
      </c>
      <c r="F13" t="s">
        <v>131</v>
      </c>
    </row>
    <row r="14" spans="1:6">
      <c r="A14" t="s">
        <v>132</v>
      </c>
      <c r="B14" t="s">
        <v>133</v>
      </c>
      <c r="C14" t="s">
        <v>135</v>
      </c>
      <c r="D14" t="s">
        <v>138</v>
      </c>
      <c r="E14" t="s">
        <v>130</v>
      </c>
      <c r="F14" t="s">
        <v>135</v>
      </c>
    </row>
    <row r="15" spans="1:6">
      <c r="A15" t="s">
        <v>133</v>
      </c>
      <c r="B15" t="s">
        <v>134</v>
      </c>
      <c r="C15" t="s">
        <v>131</v>
      </c>
      <c r="D15" t="s">
        <v>146</v>
      </c>
      <c r="E15" t="s">
        <v>134</v>
      </c>
      <c r="F15" t="s">
        <v>137</v>
      </c>
    </row>
    <row r="16" spans="1:6">
      <c r="A16" t="s">
        <v>134</v>
      </c>
      <c r="B16" t="s">
        <v>135</v>
      </c>
      <c r="C16" t="s">
        <v>133</v>
      </c>
      <c r="D16" t="s">
        <v>135</v>
      </c>
      <c r="E16" t="s">
        <v>135</v>
      </c>
      <c r="F16" t="s">
        <v>133</v>
      </c>
    </row>
    <row r="17" spans="1:6">
      <c r="A17" t="s">
        <v>135</v>
      </c>
      <c r="B17" t="s">
        <v>136</v>
      </c>
      <c r="C17" t="s">
        <v>134</v>
      </c>
      <c r="D17" t="s">
        <v>131</v>
      </c>
      <c r="E17" t="s">
        <v>139</v>
      </c>
      <c r="F17" t="s">
        <v>134</v>
      </c>
    </row>
    <row r="18" spans="1:6">
      <c r="A18" t="s">
        <v>136</v>
      </c>
      <c r="B18" t="s">
        <v>137</v>
      </c>
      <c r="C18" t="s">
        <v>142</v>
      </c>
      <c r="D18" t="s">
        <v>134</v>
      </c>
      <c r="E18" t="s">
        <v>141</v>
      </c>
      <c r="F18" t="s">
        <v>132</v>
      </c>
    </row>
    <row r="19" spans="1:6">
      <c r="A19" t="s">
        <v>137</v>
      </c>
      <c r="B19" t="s">
        <v>142</v>
      </c>
      <c r="C19" t="s">
        <v>132</v>
      </c>
      <c r="D19" t="s">
        <v>136</v>
      </c>
      <c r="E19" t="s">
        <v>132</v>
      </c>
      <c r="F19" t="s">
        <v>136</v>
      </c>
    </row>
    <row r="20" spans="1:6">
      <c r="A20" t="s">
        <v>138</v>
      </c>
      <c r="B20" t="s">
        <v>132</v>
      </c>
      <c r="C20" t="s">
        <v>144</v>
      </c>
      <c r="D20" t="s">
        <v>132</v>
      </c>
      <c r="E20" t="s">
        <v>138</v>
      </c>
      <c r="F20" t="s">
        <v>138</v>
      </c>
    </row>
    <row r="21" spans="1:6">
      <c r="A21" t="s">
        <v>139</v>
      </c>
      <c r="B21" t="s">
        <v>138</v>
      </c>
      <c r="C21" t="s">
        <v>136</v>
      </c>
      <c r="D21" t="s">
        <v>133</v>
      </c>
      <c r="E21" t="s">
        <v>142</v>
      </c>
      <c r="F21" t="s">
        <v>139</v>
      </c>
    </row>
    <row r="22" spans="1:6">
      <c r="A22" t="s">
        <v>140</v>
      </c>
      <c r="B22" t="s">
        <v>144</v>
      </c>
      <c r="C22" t="s">
        <v>138</v>
      </c>
      <c r="D22" t="s">
        <v>149</v>
      </c>
      <c r="E22" t="s">
        <v>136</v>
      </c>
      <c r="F22" t="s">
        <v>142</v>
      </c>
    </row>
    <row r="23" spans="1:6">
      <c r="A23" t="s">
        <v>141</v>
      </c>
      <c r="B23" t="s">
        <v>139</v>
      </c>
      <c r="C23" t="s">
        <v>141</v>
      </c>
      <c r="D23" t="s">
        <v>151</v>
      </c>
      <c r="E23" t="s">
        <v>137</v>
      </c>
      <c r="F23" t="s">
        <v>144</v>
      </c>
    </row>
    <row r="24" spans="1:6">
      <c r="A24" t="s">
        <v>142</v>
      </c>
      <c r="B24" t="s">
        <v>143</v>
      </c>
      <c r="C24" t="s">
        <v>139</v>
      </c>
      <c r="D24" t="s">
        <v>145</v>
      </c>
      <c r="E24" t="s">
        <v>144</v>
      </c>
      <c r="F24" t="s">
        <v>143</v>
      </c>
    </row>
    <row r="25" spans="1:6">
      <c r="A25" t="s">
        <v>143</v>
      </c>
      <c r="B25" t="s">
        <v>146</v>
      </c>
      <c r="C25" t="s">
        <v>145</v>
      </c>
      <c r="D25" t="s">
        <v>142</v>
      </c>
      <c r="E25" t="s">
        <v>155</v>
      </c>
      <c r="F25" t="s">
        <v>145</v>
      </c>
    </row>
    <row r="26" spans="1:6">
      <c r="A26" t="s">
        <v>144</v>
      </c>
      <c r="B26" t="s">
        <v>141</v>
      </c>
      <c r="C26" t="s">
        <v>143</v>
      </c>
      <c r="D26" t="s">
        <v>154</v>
      </c>
      <c r="E26" t="s">
        <v>140</v>
      </c>
      <c r="F26" t="s">
        <v>146</v>
      </c>
    </row>
    <row r="27" spans="1:6">
      <c r="A27" t="s">
        <v>145</v>
      </c>
      <c r="B27" t="s">
        <v>145</v>
      </c>
      <c r="C27" t="s">
        <v>147</v>
      </c>
      <c r="D27" t="s">
        <v>141</v>
      </c>
      <c r="E27" t="s">
        <v>148</v>
      </c>
      <c r="F27" t="s">
        <v>148</v>
      </c>
    </row>
    <row r="28" spans="1:6">
      <c r="A28" t="s">
        <v>146</v>
      </c>
      <c r="B28" t="s">
        <v>155</v>
      </c>
      <c r="C28" t="s">
        <v>149</v>
      </c>
      <c r="D28" t="s">
        <v>150</v>
      </c>
      <c r="E28" t="s">
        <v>145</v>
      </c>
      <c r="F28" t="s">
        <v>141</v>
      </c>
    </row>
    <row r="29" spans="1:6">
      <c r="A29" t="s">
        <v>147</v>
      </c>
      <c r="B29" t="s">
        <v>150</v>
      </c>
      <c r="C29" t="s">
        <v>153</v>
      </c>
      <c r="D29" t="s">
        <v>143</v>
      </c>
      <c r="E29" t="s">
        <v>151</v>
      </c>
      <c r="F29" t="s">
        <v>140</v>
      </c>
    </row>
    <row r="30" spans="1:6">
      <c r="A30" t="s">
        <v>148</v>
      </c>
      <c r="B30" t="s">
        <v>147</v>
      </c>
      <c r="C30" t="s">
        <v>156</v>
      </c>
      <c r="D30" t="s">
        <v>144</v>
      </c>
      <c r="E30" t="s">
        <v>146</v>
      </c>
      <c r="F30" t="s">
        <v>153</v>
      </c>
    </row>
    <row r="31" spans="1:6">
      <c r="A31" t="s">
        <v>149</v>
      </c>
      <c r="B31" t="s">
        <v>140</v>
      </c>
      <c r="C31" t="s">
        <v>160</v>
      </c>
      <c r="D31" t="s">
        <v>205</v>
      </c>
      <c r="E31" t="s">
        <v>147</v>
      </c>
      <c r="F31" t="s">
        <v>150</v>
      </c>
    </row>
    <row r="32" spans="1:6">
      <c r="A32" t="s">
        <v>150</v>
      </c>
      <c r="B32" t="s">
        <v>149</v>
      </c>
      <c r="C32" t="s">
        <v>158</v>
      </c>
      <c r="D32" t="s">
        <v>153</v>
      </c>
      <c r="E32" t="s">
        <v>143</v>
      </c>
      <c r="F32" t="s">
        <v>147</v>
      </c>
    </row>
    <row r="33" spans="1:6">
      <c r="A33" t="s">
        <v>151</v>
      </c>
      <c r="B33" t="s">
        <v>148</v>
      </c>
      <c r="C33" t="s">
        <v>150</v>
      </c>
      <c r="D33" t="s">
        <v>147</v>
      </c>
      <c r="E33" t="s">
        <v>149</v>
      </c>
      <c r="F33" t="s">
        <v>149</v>
      </c>
    </row>
    <row r="34" spans="1:6">
      <c r="A34" t="s">
        <v>152</v>
      </c>
      <c r="B34" t="s">
        <v>153</v>
      </c>
      <c r="C34" t="s">
        <v>148</v>
      </c>
      <c r="D34" t="s">
        <v>140</v>
      </c>
      <c r="E34" t="s">
        <v>198</v>
      </c>
      <c r="F34" t="s">
        <v>154</v>
      </c>
    </row>
    <row r="35" spans="1:6">
      <c r="A35" t="s">
        <v>153</v>
      </c>
      <c r="B35" t="s">
        <v>154</v>
      </c>
      <c r="C35" t="s">
        <v>198</v>
      </c>
      <c r="D35" t="s">
        <v>152</v>
      </c>
      <c r="E35" t="s">
        <v>156</v>
      </c>
      <c r="F35" t="s">
        <v>151</v>
      </c>
    </row>
    <row r="36" spans="1:6">
      <c r="A36" t="s">
        <v>154</v>
      </c>
      <c r="B36" t="s">
        <v>151</v>
      </c>
      <c r="C36" t="s">
        <v>152</v>
      </c>
      <c r="D36" t="s">
        <v>155</v>
      </c>
      <c r="E36" t="s">
        <v>150</v>
      </c>
      <c r="F36" t="s">
        <v>156</v>
      </c>
    </row>
    <row r="37" spans="1:6">
      <c r="A37" t="s">
        <v>155</v>
      </c>
      <c r="B37" t="s">
        <v>156</v>
      </c>
      <c r="C37" t="s">
        <v>162</v>
      </c>
      <c r="D37" t="s">
        <v>158</v>
      </c>
      <c r="E37" t="s">
        <v>153</v>
      </c>
      <c r="F37" t="s">
        <v>155</v>
      </c>
    </row>
    <row r="38" spans="1:6">
      <c r="A38" t="s">
        <v>156</v>
      </c>
      <c r="B38" t="s">
        <v>152</v>
      </c>
      <c r="C38" t="s">
        <v>151</v>
      </c>
      <c r="D38" t="s">
        <v>156</v>
      </c>
      <c r="E38" t="s">
        <v>154</v>
      </c>
      <c r="F38" t="s">
        <v>152</v>
      </c>
    </row>
    <row r="39" spans="1:6">
      <c r="A39" t="s">
        <v>157</v>
      </c>
      <c r="B39" t="s">
        <v>160</v>
      </c>
      <c r="C39" t="s">
        <v>155</v>
      </c>
      <c r="D39" t="s">
        <v>198</v>
      </c>
      <c r="E39" t="s">
        <v>152</v>
      </c>
      <c r="F39" t="s">
        <v>157</v>
      </c>
    </row>
    <row r="40" spans="1:6">
      <c r="A40" t="s">
        <v>158</v>
      </c>
      <c r="B40" t="s">
        <v>158</v>
      </c>
      <c r="C40" t="s">
        <v>154</v>
      </c>
      <c r="D40" t="s">
        <v>148</v>
      </c>
      <c r="E40" t="s">
        <v>158</v>
      </c>
      <c r="F40" t="s">
        <v>158</v>
      </c>
    </row>
    <row r="41" spans="1:6">
      <c r="A41" t="s">
        <v>159</v>
      </c>
      <c r="B41" t="s">
        <v>162</v>
      </c>
      <c r="C41" t="s">
        <v>140</v>
      </c>
      <c r="D41" t="s">
        <v>160</v>
      </c>
      <c r="E41" t="s">
        <v>167</v>
      </c>
      <c r="F41" t="s">
        <v>161</v>
      </c>
    </row>
    <row r="42" spans="1:6">
      <c r="A42" t="s">
        <v>160</v>
      </c>
      <c r="B42" t="s">
        <v>163</v>
      </c>
      <c r="C42" t="s">
        <v>163</v>
      </c>
      <c r="D42" t="s">
        <v>165</v>
      </c>
      <c r="E42" t="s">
        <v>163</v>
      </c>
      <c r="F42" t="s">
        <v>163</v>
      </c>
    </row>
    <row r="43" spans="1:6">
      <c r="A43" t="s">
        <v>161</v>
      </c>
      <c r="B43" t="s">
        <v>159</v>
      </c>
      <c r="C43" t="s">
        <v>146</v>
      </c>
      <c r="D43" t="s">
        <v>162</v>
      </c>
      <c r="E43" t="s">
        <v>161</v>
      </c>
      <c r="F43" t="s">
        <v>164</v>
      </c>
    </row>
    <row r="44" spans="1:6">
      <c r="A44" t="s">
        <v>162</v>
      </c>
      <c r="B44" t="s">
        <v>167</v>
      </c>
      <c r="C44" t="s">
        <v>164</v>
      </c>
      <c r="D44" t="s">
        <v>167</v>
      </c>
      <c r="E44" t="s">
        <v>160</v>
      </c>
      <c r="F44" t="s">
        <v>162</v>
      </c>
    </row>
    <row r="45" spans="1:6">
      <c r="A45" t="s">
        <v>163</v>
      </c>
      <c r="B45" t="s">
        <v>171</v>
      </c>
      <c r="C45" t="s">
        <v>174</v>
      </c>
      <c r="D45" t="s">
        <v>164</v>
      </c>
      <c r="E45" t="s">
        <v>162</v>
      </c>
      <c r="F45" t="s">
        <v>160</v>
      </c>
    </row>
    <row r="46" spans="1:6">
      <c r="A46" t="s">
        <v>164</v>
      </c>
      <c r="B46" t="s">
        <v>161</v>
      </c>
      <c r="C46" t="s">
        <v>166</v>
      </c>
      <c r="D46" t="s">
        <v>175</v>
      </c>
      <c r="E46" t="s">
        <v>171</v>
      </c>
      <c r="F46" t="s">
        <v>159</v>
      </c>
    </row>
    <row r="47" spans="1:6">
      <c r="A47" t="s">
        <v>165</v>
      </c>
      <c r="B47" t="s">
        <v>169</v>
      </c>
      <c r="C47" t="s">
        <v>167</v>
      </c>
      <c r="D47" t="s">
        <v>157</v>
      </c>
      <c r="E47" t="s">
        <v>166</v>
      </c>
      <c r="F47" t="s">
        <v>168</v>
      </c>
    </row>
    <row r="48" spans="1:6">
      <c r="A48" t="s">
        <v>166</v>
      </c>
      <c r="B48" t="s">
        <v>157</v>
      </c>
      <c r="C48" t="s">
        <v>199</v>
      </c>
      <c r="D48" t="s">
        <v>161</v>
      </c>
      <c r="E48" t="s">
        <v>164</v>
      </c>
      <c r="F48" t="s">
        <v>165</v>
      </c>
    </row>
    <row r="49" spans="1:6">
      <c r="A49" t="s">
        <v>167</v>
      </c>
      <c r="B49" t="s">
        <v>172</v>
      </c>
      <c r="C49" t="s">
        <v>157</v>
      </c>
      <c r="D49" t="s">
        <v>163</v>
      </c>
      <c r="E49" t="s">
        <v>157</v>
      </c>
      <c r="F49" t="s">
        <v>166</v>
      </c>
    </row>
    <row r="50" spans="1:6">
      <c r="A50" t="s">
        <v>168</v>
      </c>
      <c r="B50" t="s">
        <v>168</v>
      </c>
      <c r="C50" t="s">
        <v>161</v>
      </c>
      <c r="D50" t="s">
        <v>171</v>
      </c>
      <c r="E50" t="s">
        <v>170</v>
      </c>
      <c r="F50" t="s">
        <v>171</v>
      </c>
    </row>
    <row r="51" spans="1:6">
      <c r="A51" t="s">
        <v>169</v>
      </c>
      <c r="B51" t="s">
        <v>166</v>
      </c>
      <c r="C51" t="s">
        <v>171</v>
      </c>
      <c r="D51" t="s">
        <v>166</v>
      </c>
      <c r="E51" t="s">
        <v>174</v>
      </c>
      <c r="F51" t="s">
        <v>167</v>
      </c>
    </row>
    <row r="52" spans="1:6">
      <c r="A52" t="s">
        <v>170</v>
      </c>
      <c r="B52" t="s">
        <v>164</v>
      </c>
      <c r="C52" t="s">
        <v>165</v>
      </c>
      <c r="D52" t="s">
        <v>189</v>
      </c>
      <c r="E52" t="s">
        <v>169</v>
      </c>
      <c r="F52" t="s">
        <v>170</v>
      </c>
    </row>
    <row r="53" spans="1:6">
      <c r="A53" t="s">
        <v>171</v>
      </c>
      <c r="B53" t="s">
        <v>185</v>
      </c>
      <c r="C53" t="s">
        <v>170</v>
      </c>
      <c r="D53" t="s">
        <v>168</v>
      </c>
      <c r="E53" t="s">
        <v>168</v>
      </c>
      <c r="F53" t="s">
        <v>173</v>
      </c>
    </row>
    <row r="54" spans="1:6">
      <c r="A54" t="s">
        <v>172</v>
      </c>
      <c r="B54" t="s">
        <v>196</v>
      </c>
      <c r="C54" t="s">
        <v>172</v>
      </c>
      <c r="D54" t="s">
        <v>170</v>
      </c>
      <c r="E54" t="s">
        <v>176</v>
      </c>
      <c r="F54" t="s">
        <v>174</v>
      </c>
    </row>
    <row r="55" spans="1:6">
      <c r="A55" t="s">
        <v>173</v>
      </c>
      <c r="B55" t="s">
        <v>175</v>
      </c>
      <c r="C55" t="s">
        <v>169</v>
      </c>
      <c r="D55" t="s">
        <v>172</v>
      </c>
      <c r="E55" t="s">
        <v>172</v>
      </c>
      <c r="F55" t="s">
        <v>169</v>
      </c>
    </row>
    <row r="56" spans="1:6">
      <c r="A56" t="s">
        <v>174</v>
      </c>
      <c r="B56" t="s">
        <v>174</v>
      </c>
      <c r="C56" t="s">
        <v>178</v>
      </c>
      <c r="D56" t="s">
        <v>183</v>
      </c>
      <c r="E56" t="s">
        <v>183</v>
      </c>
      <c r="F56" t="s">
        <v>172</v>
      </c>
    </row>
    <row r="57" spans="1:6">
      <c r="A57" t="s">
        <v>175</v>
      </c>
      <c r="B57" t="s">
        <v>170</v>
      </c>
      <c r="C57" t="s">
        <v>173</v>
      </c>
      <c r="D57" t="s">
        <v>200</v>
      </c>
      <c r="E57" t="s">
        <v>200</v>
      </c>
      <c r="F57" t="s">
        <v>182</v>
      </c>
    </row>
    <row r="58" spans="1:6">
      <c r="A58" t="s">
        <v>176</v>
      </c>
      <c r="B58" t="s">
        <v>183</v>
      </c>
      <c r="C58" t="s">
        <v>176</v>
      </c>
      <c r="D58" t="s">
        <v>178</v>
      </c>
      <c r="E58" t="s">
        <v>179</v>
      </c>
      <c r="F58" t="s">
        <v>184</v>
      </c>
    </row>
    <row r="59" spans="1:6">
      <c r="A59" t="s">
        <v>177</v>
      </c>
      <c r="B59" t="s">
        <v>178</v>
      </c>
      <c r="C59" t="s">
        <v>180</v>
      </c>
      <c r="D59" t="s">
        <v>176</v>
      </c>
      <c r="E59" t="s">
        <v>178</v>
      </c>
      <c r="F59" t="s">
        <v>175</v>
      </c>
    </row>
    <row r="60" spans="1:6">
      <c r="A60" t="s">
        <v>178</v>
      </c>
      <c r="B60" t="s">
        <v>193</v>
      </c>
      <c r="C60" t="s">
        <v>185</v>
      </c>
      <c r="D60" t="s">
        <v>169</v>
      </c>
      <c r="E60" t="s">
        <v>187</v>
      </c>
      <c r="F60" t="s">
        <v>180</v>
      </c>
    </row>
    <row r="61" spans="1:6">
      <c r="A61" t="s">
        <v>179</v>
      </c>
      <c r="C61" t="s">
        <v>175</v>
      </c>
      <c r="D61" t="s">
        <v>185</v>
      </c>
      <c r="E61" t="s">
        <v>184</v>
      </c>
      <c r="F61" t="s">
        <v>178</v>
      </c>
    </row>
    <row r="62" spans="1:6">
      <c r="A62" t="s">
        <v>180</v>
      </c>
      <c r="C62" t="s">
        <v>200</v>
      </c>
      <c r="D62" t="s">
        <v>173</v>
      </c>
      <c r="F62" t="s">
        <v>176</v>
      </c>
    </row>
    <row r="63" spans="1:6">
      <c r="A63" t="s">
        <v>181</v>
      </c>
      <c r="C63" t="s">
        <v>193</v>
      </c>
      <c r="D63" t="s">
        <v>174</v>
      </c>
      <c r="F63" t="s">
        <v>181</v>
      </c>
    </row>
    <row r="64" spans="1:6">
      <c r="A64" t="s">
        <v>182</v>
      </c>
      <c r="C64" t="s">
        <v>192</v>
      </c>
      <c r="D64" t="s">
        <v>179</v>
      </c>
      <c r="F64" t="s">
        <v>179</v>
      </c>
    </row>
    <row r="65" spans="1:6">
      <c r="A65" t="s">
        <v>183</v>
      </c>
      <c r="C65" t="s">
        <v>201</v>
      </c>
      <c r="D65" t="s">
        <v>184</v>
      </c>
      <c r="F65" t="s">
        <v>193</v>
      </c>
    </row>
    <row r="66" spans="1:6">
      <c r="A66" t="s">
        <v>184</v>
      </c>
      <c r="C66" t="s">
        <v>181</v>
      </c>
      <c r="D66" t="s">
        <v>193</v>
      </c>
      <c r="F66" t="s">
        <v>183</v>
      </c>
    </row>
    <row r="67" spans="1:6">
      <c r="A67" t="s">
        <v>185</v>
      </c>
      <c r="C67" t="s">
        <v>184</v>
      </c>
      <c r="D67" t="s">
        <v>206</v>
      </c>
      <c r="F67" t="s">
        <v>185</v>
      </c>
    </row>
    <row r="68" spans="1:6">
      <c r="A68" t="s">
        <v>186</v>
      </c>
      <c r="C68" t="s">
        <v>202</v>
      </c>
      <c r="D68" t="s">
        <v>181</v>
      </c>
      <c r="F68" t="s">
        <v>177</v>
      </c>
    </row>
    <row r="69" spans="1:6">
      <c r="A69" t="s">
        <v>187</v>
      </c>
      <c r="C69" t="s">
        <v>203</v>
      </c>
      <c r="D69" t="s">
        <v>192</v>
      </c>
      <c r="F69" t="s">
        <v>191</v>
      </c>
    </row>
    <row r="70" spans="1:6">
      <c r="A70" t="s">
        <v>188</v>
      </c>
      <c r="C70" t="s">
        <v>183</v>
      </c>
      <c r="D70" t="s">
        <v>207</v>
      </c>
      <c r="F70" t="s">
        <v>187</v>
      </c>
    </row>
    <row r="71" spans="1:6">
      <c r="A71" t="s">
        <v>189</v>
      </c>
      <c r="C71" t="s">
        <v>204</v>
      </c>
      <c r="D71" t="s">
        <v>187</v>
      </c>
      <c r="F71" t="s">
        <v>186</v>
      </c>
    </row>
    <row r="72" spans="1:6">
      <c r="A72" t="s">
        <v>190</v>
      </c>
      <c r="F72" t="s">
        <v>190</v>
      </c>
    </row>
    <row r="73" spans="1:6">
      <c r="A73" t="s">
        <v>191</v>
      </c>
      <c r="F73" t="s">
        <v>188</v>
      </c>
    </row>
    <row r="74" spans="1:6">
      <c r="A74" t="s">
        <v>192</v>
      </c>
      <c r="F74" t="s">
        <v>189</v>
      </c>
    </row>
    <row r="75" spans="1:6">
      <c r="A75" t="s">
        <v>193</v>
      </c>
      <c r="F75" t="s">
        <v>207</v>
      </c>
    </row>
    <row r="76" spans="1:6">
      <c r="A76" t="s">
        <v>194</v>
      </c>
      <c r="F76" t="s">
        <v>194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1AA85-5A9B-0E44-B8A5-DE3DF45D932B}">
  <sheetPr codeName="Sheet5"/>
  <dimension ref="A1:F150"/>
  <sheetViews>
    <sheetView workbookViewId="0">
      <selection activeCell="J31" sqref="J31"/>
    </sheetView>
  </sheetViews>
  <sheetFormatPr baseColWidth="10" defaultRowHeight="15"/>
  <cols>
    <col min="1" max="1" width="8" bestFit="1" customWidth="1"/>
    <col min="3" max="3" width="16.33203125" bestFit="1" customWidth="1"/>
    <col min="5" max="5" width="16.33203125" bestFit="1" customWidth="1"/>
    <col min="6" max="6" width="13.1640625" style="14" bestFit="1" customWidth="1"/>
    <col min="7" max="7" width="12.5" bestFit="1" customWidth="1"/>
  </cols>
  <sheetData>
    <row r="1" spans="1:6">
      <c r="A1" t="s">
        <v>209</v>
      </c>
      <c r="B1" t="s">
        <v>210</v>
      </c>
      <c r="C1" t="s">
        <v>118</v>
      </c>
    </row>
    <row r="2" spans="1:6">
      <c r="A2">
        <v>1</v>
      </c>
      <c r="B2" t="s">
        <v>119</v>
      </c>
      <c r="C2" t="s">
        <v>211</v>
      </c>
    </row>
    <row r="3" spans="1:6">
      <c r="A3">
        <v>1</v>
      </c>
      <c r="B3" t="s">
        <v>195</v>
      </c>
      <c r="C3" t="s">
        <v>211</v>
      </c>
    </row>
    <row r="4" spans="1:6">
      <c r="A4">
        <v>1</v>
      </c>
      <c r="B4" t="s">
        <v>197</v>
      </c>
      <c r="C4" t="s">
        <v>211</v>
      </c>
      <c r="E4" s="1" t="s">
        <v>115</v>
      </c>
      <c r="F4" s="14" t="s">
        <v>117</v>
      </c>
    </row>
    <row r="5" spans="1:6">
      <c r="A5">
        <v>1</v>
      </c>
      <c r="B5" t="s">
        <v>51</v>
      </c>
      <c r="C5" t="s">
        <v>213</v>
      </c>
      <c r="E5" s="2" t="s">
        <v>211</v>
      </c>
      <c r="F5" s="14">
        <v>1.2</v>
      </c>
    </row>
    <row r="6" spans="1:6">
      <c r="A6">
        <v>1</v>
      </c>
      <c r="B6" t="s">
        <v>208</v>
      </c>
      <c r="C6" t="s">
        <v>211</v>
      </c>
      <c r="E6" s="2" t="s">
        <v>213</v>
      </c>
      <c r="F6" s="14">
        <v>2</v>
      </c>
    </row>
    <row r="7" spans="1:6">
      <c r="A7">
        <v>2</v>
      </c>
      <c r="B7" t="s">
        <v>119</v>
      </c>
      <c r="C7" t="s">
        <v>212</v>
      </c>
      <c r="E7" s="2" t="s">
        <v>212</v>
      </c>
      <c r="F7" s="14">
        <v>2.8</v>
      </c>
    </row>
    <row r="8" spans="1:6">
      <c r="A8">
        <v>2</v>
      </c>
      <c r="B8" t="s">
        <v>195</v>
      </c>
      <c r="C8" t="s">
        <v>213</v>
      </c>
      <c r="E8" s="2" t="s">
        <v>214</v>
      </c>
      <c r="F8" s="14">
        <v>4.4000000000000004</v>
      </c>
    </row>
    <row r="9" spans="1:6">
      <c r="A9">
        <v>2</v>
      </c>
      <c r="B9" t="s">
        <v>197</v>
      </c>
      <c r="C9" t="s">
        <v>213</v>
      </c>
      <c r="E9" s="2" t="s">
        <v>216</v>
      </c>
      <c r="F9" s="14">
        <v>5.6</v>
      </c>
    </row>
    <row r="10" spans="1:6">
      <c r="A10">
        <v>2</v>
      </c>
      <c r="B10" t="s">
        <v>51</v>
      </c>
      <c r="C10" t="s">
        <v>211</v>
      </c>
      <c r="E10" s="2" t="s">
        <v>217</v>
      </c>
      <c r="F10" s="14">
        <v>6.6</v>
      </c>
    </row>
    <row r="11" spans="1:6">
      <c r="A11">
        <v>2</v>
      </c>
      <c r="B11" t="s">
        <v>208</v>
      </c>
      <c r="C11" t="s">
        <v>213</v>
      </c>
      <c r="E11" s="2" t="s">
        <v>219</v>
      </c>
      <c r="F11" s="14">
        <v>7.2</v>
      </c>
    </row>
    <row r="12" spans="1:6">
      <c r="A12">
        <v>3</v>
      </c>
      <c r="B12" t="s">
        <v>119</v>
      </c>
      <c r="C12" t="s">
        <v>213</v>
      </c>
      <c r="E12" s="2" t="s">
        <v>220</v>
      </c>
      <c r="F12" s="14">
        <v>8.4</v>
      </c>
    </row>
    <row r="13" spans="1:6">
      <c r="A13">
        <v>3</v>
      </c>
      <c r="B13" t="s">
        <v>195</v>
      </c>
      <c r="C13" t="s">
        <v>212</v>
      </c>
      <c r="E13" s="2" t="s">
        <v>215</v>
      </c>
      <c r="F13" s="14">
        <v>8.4</v>
      </c>
    </row>
    <row r="14" spans="1:6">
      <c r="A14">
        <v>3</v>
      </c>
      <c r="B14" t="s">
        <v>197</v>
      </c>
      <c r="C14" t="s">
        <v>212</v>
      </c>
      <c r="E14" s="2" t="s">
        <v>218</v>
      </c>
      <c r="F14" s="14">
        <v>9.8000000000000007</v>
      </c>
    </row>
    <row r="15" spans="1:6">
      <c r="A15">
        <v>3</v>
      </c>
      <c r="B15" t="s">
        <v>51</v>
      </c>
      <c r="C15" t="s">
        <v>212</v>
      </c>
      <c r="E15" s="2" t="s">
        <v>221</v>
      </c>
      <c r="F15" s="14">
        <v>11</v>
      </c>
    </row>
    <row r="16" spans="1:6">
      <c r="A16">
        <v>3</v>
      </c>
      <c r="B16" t="s">
        <v>208</v>
      </c>
      <c r="C16" t="s">
        <v>212</v>
      </c>
      <c r="E16" s="2" t="s">
        <v>222</v>
      </c>
      <c r="F16" s="14">
        <v>12.6</v>
      </c>
    </row>
    <row r="17" spans="1:6">
      <c r="A17">
        <v>4</v>
      </c>
      <c r="B17" t="s">
        <v>119</v>
      </c>
      <c r="C17" t="s">
        <v>214</v>
      </c>
      <c r="E17" s="2" t="s">
        <v>225</v>
      </c>
      <c r="F17" s="14">
        <v>14</v>
      </c>
    </row>
    <row r="18" spans="1:6">
      <c r="A18">
        <v>4</v>
      </c>
      <c r="B18" t="s">
        <v>195</v>
      </c>
      <c r="C18" t="s">
        <v>214</v>
      </c>
      <c r="E18" s="2" t="s">
        <v>224</v>
      </c>
      <c r="F18" s="14">
        <v>14.2</v>
      </c>
    </row>
    <row r="19" spans="1:6">
      <c r="A19">
        <v>4</v>
      </c>
      <c r="B19" t="s">
        <v>197</v>
      </c>
      <c r="C19" t="s">
        <v>220</v>
      </c>
      <c r="E19" s="2" t="s">
        <v>223</v>
      </c>
      <c r="F19" s="14">
        <v>14.4</v>
      </c>
    </row>
    <row r="20" spans="1:6">
      <c r="A20">
        <v>4</v>
      </c>
      <c r="B20" t="s">
        <v>51</v>
      </c>
      <c r="C20" t="s">
        <v>216</v>
      </c>
      <c r="E20" s="2" t="s">
        <v>239</v>
      </c>
      <c r="F20" s="14">
        <v>16</v>
      </c>
    </row>
    <row r="21" spans="1:6">
      <c r="A21">
        <v>4</v>
      </c>
      <c r="B21" t="s">
        <v>208</v>
      </c>
      <c r="C21" t="s">
        <v>214</v>
      </c>
      <c r="E21" s="2" t="s">
        <v>226</v>
      </c>
      <c r="F21" s="14">
        <v>17.8</v>
      </c>
    </row>
    <row r="22" spans="1:6">
      <c r="A22">
        <v>5</v>
      </c>
      <c r="B22" t="s">
        <v>119</v>
      </c>
      <c r="C22" t="s">
        <v>215</v>
      </c>
      <c r="E22" s="2" t="s">
        <v>228</v>
      </c>
      <c r="F22" s="14">
        <v>17.8</v>
      </c>
    </row>
    <row r="23" spans="1:6">
      <c r="A23">
        <v>5</v>
      </c>
      <c r="B23" t="s">
        <v>195</v>
      </c>
      <c r="C23" t="s">
        <v>216</v>
      </c>
      <c r="E23" s="2" t="s">
        <v>227</v>
      </c>
      <c r="F23" s="14">
        <v>18.399999999999999</v>
      </c>
    </row>
    <row r="24" spans="1:6">
      <c r="A24">
        <v>5</v>
      </c>
      <c r="B24" t="s">
        <v>197</v>
      </c>
      <c r="C24" t="s">
        <v>214</v>
      </c>
      <c r="E24" s="2" t="s">
        <v>230</v>
      </c>
      <c r="F24" s="14">
        <v>20</v>
      </c>
    </row>
    <row r="25" spans="1:6">
      <c r="A25">
        <v>5</v>
      </c>
      <c r="B25" t="s">
        <v>51</v>
      </c>
      <c r="C25" t="s">
        <v>214</v>
      </c>
      <c r="E25" s="2" t="s">
        <v>229</v>
      </c>
      <c r="F25" s="14">
        <v>21.25</v>
      </c>
    </row>
    <row r="26" spans="1:6">
      <c r="A26">
        <v>5</v>
      </c>
      <c r="B26" t="s">
        <v>208</v>
      </c>
      <c r="C26" t="s">
        <v>219</v>
      </c>
      <c r="E26" s="2" t="s">
        <v>233</v>
      </c>
      <c r="F26" s="14">
        <v>22.6</v>
      </c>
    </row>
    <row r="27" spans="1:6">
      <c r="A27">
        <v>6</v>
      </c>
      <c r="B27" t="s">
        <v>119</v>
      </c>
      <c r="C27" t="s">
        <v>216</v>
      </c>
      <c r="E27" s="2" t="s">
        <v>242</v>
      </c>
      <c r="F27" s="14">
        <v>23.25</v>
      </c>
    </row>
    <row r="28" spans="1:6">
      <c r="A28">
        <v>6</v>
      </c>
      <c r="B28" t="s">
        <v>195</v>
      </c>
      <c r="C28" t="s">
        <v>217</v>
      </c>
      <c r="E28" s="2" t="s">
        <v>231</v>
      </c>
      <c r="F28" s="14">
        <v>24.4</v>
      </c>
    </row>
    <row r="29" spans="1:6">
      <c r="A29">
        <v>6</v>
      </c>
      <c r="B29" t="s">
        <v>197</v>
      </c>
      <c r="C29" t="s">
        <v>216</v>
      </c>
      <c r="E29" s="2" t="s">
        <v>232</v>
      </c>
      <c r="F29" s="14">
        <v>25</v>
      </c>
    </row>
    <row r="30" spans="1:6">
      <c r="A30">
        <v>6</v>
      </c>
      <c r="B30" t="s">
        <v>51</v>
      </c>
      <c r="C30" t="s">
        <v>219</v>
      </c>
      <c r="E30" s="2" t="s">
        <v>240</v>
      </c>
      <c r="F30" s="14">
        <v>25.666666666666668</v>
      </c>
    </row>
    <row r="31" spans="1:6">
      <c r="A31">
        <v>6</v>
      </c>
      <c r="B31" t="s">
        <v>208</v>
      </c>
      <c r="C31" t="s">
        <v>217</v>
      </c>
      <c r="E31" s="2" t="s">
        <v>241</v>
      </c>
      <c r="F31" s="14">
        <v>26</v>
      </c>
    </row>
    <row r="32" spans="1:6">
      <c r="A32">
        <v>7</v>
      </c>
      <c r="B32" t="s">
        <v>119</v>
      </c>
      <c r="C32" t="s">
        <v>217</v>
      </c>
      <c r="E32" s="2" t="s">
        <v>238</v>
      </c>
      <c r="F32" s="14">
        <v>26</v>
      </c>
    </row>
    <row r="33" spans="1:6">
      <c r="A33">
        <v>7</v>
      </c>
      <c r="B33" t="s">
        <v>195</v>
      </c>
      <c r="C33" t="s">
        <v>219</v>
      </c>
      <c r="E33" s="2" t="s">
        <v>234</v>
      </c>
      <c r="F33" s="14">
        <v>26.25</v>
      </c>
    </row>
    <row r="34" spans="1:6">
      <c r="A34">
        <v>7</v>
      </c>
      <c r="B34" t="s">
        <v>197</v>
      </c>
      <c r="C34" t="s">
        <v>217</v>
      </c>
      <c r="E34" s="2" t="s">
        <v>235</v>
      </c>
      <c r="F34" s="14">
        <v>26.333333333333332</v>
      </c>
    </row>
    <row r="35" spans="1:6">
      <c r="A35">
        <v>7</v>
      </c>
      <c r="B35" t="s">
        <v>51</v>
      </c>
      <c r="C35" t="s">
        <v>217</v>
      </c>
      <c r="E35" s="2" t="s">
        <v>243</v>
      </c>
      <c r="F35" s="14">
        <v>27</v>
      </c>
    </row>
    <row r="36" spans="1:6">
      <c r="A36">
        <v>7</v>
      </c>
      <c r="B36" t="s">
        <v>208</v>
      </c>
      <c r="C36" t="s">
        <v>216</v>
      </c>
      <c r="E36" s="2" t="s">
        <v>244</v>
      </c>
      <c r="F36" s="14">
        <v>28</v>
      </c>
    </row>
    <row r="37" spans="1:6">
      <c r="A37">
        <v>8</v>
      </c>
      <c r="B37" t="s">
        <v>119</v>
      </c>
      <c r="C37" t="s">
        <v>218</v>
      </c>
      <c r="E37" s="2" t="s">
        <v>248</v>
      </c>
      <c r="F37" s="14">
        <v>28</v>
      </c>
    </row>
    <row r="38" spans="1:6">
      <c r="A38">
        <v>8</v>
      </c>
      <c r="B38" t="s">
        <v>195</v>
      </c>
      <c r="C38" t="s">
        <v>220</v>
      </c>
      <c r="E38" s="2" t="s">
        <v>236</v>
      </c>
      <c r="F38" s="14">
        <v>28.666666666666668</v>
      </c>
    </row>
    <row r="39" spans="1:6">
      <c r="A39">
        <v>8</v>
      </c>
      <c r="B39" t="s">
        <v>197</v>
      </c>
      <c r="C39" t="s">
        <v>215</v>
      </c>
      <c r="E39" s="2" t="s">
        <v>237</v>
      </c>
      <c r="F39" s="14">
        <v>30</v>
      </c>
    </row>
    <row r="40" spans="1:6">
      <c r="A40">
        <v>8</v>
      </c>
      <c r="B40" t="s">
        <v>51</v>
      </c>
      <c r="C40" t="s">
        <v>220</v>
      </c>
      <c r="E40" s="2" t="s">
        <v>249</v>
      </c>
      <c r="F40" s="14">
        <v>31</v>
      </c>
    </row>
    <row r="41" spans="1:6">
      <c r="A41">
        <v>8</v>
      </c>
      <c r="B41" t="s">
        <v>208</v>
      </c>
      <c r="C41" t="s">
        <v>218</v>
      </c>
      <c r="E41" s="2" t="s">
        <v>245</v>
      </c>
      <c r="F41" s="14">
        <v>33</v>
      </c>
    </row>
    <row r="42" spans="1:6">
      <c r="A42">
        <v>9</v>
      </c>
      <c r="B42" t="s">
        <v>119</v>
      </c>
      <c r="C42" t="s">
        <v>219</v>
      </c>
      <c r="E42" s="2" t="s">
        <v>246</v>
      </c>
      <c r="F42" s="14">
        <v>34</v>
      </c>
    </row>
    <row r="43" spans="1:6">
      <c r="A43">
        <v>9</v>
      </c>
      <c r="B43" t="s">
        <v>195</v>
      </c>
      <c r="C43" t="s">
        <v>215</v>
      </c>
      <c r="E43" s="2" t="s">
        <v>247</v>
      </c>
      <c r="F43" s="14">
        <v>35</v>
      </c>
    </row>
    <row r="44" spans="1:6">
      <c r="A44">
        <v>9</v>
      </c>
      <c r="B44" t="s">
        <v>197</v>
      </c>
      <c r="C44" t="s">
        <v>219</v>
      </c>
      <c r="E44" s="2" t="s">
        <v>116</v>
      </c>
      <c r="F44" s="14">
        <v>15.671140939597315</v>
      </c>
    </row>
    <row r="45" spans="1:6">
      <c r="A45">
        <v>9</v>
      </c>
      <c r="B45" t="s">
        <v>51</v>
      </c>
      <c r="C45" t="s">
        <v>221</v>
      </c>
    </row>
    <row r="46" spans="1:6">
      <c r="A46">
        <v>9</v>
      </c>
      <c r="B46" t="s">
        <v>208</v>
      </c>
      <c r="C46" t="s">
        <v>215</v>
      </c>
    </row>
    <row r="47" spans="1:6">
      <c r="A47">
        <v>10</v>
      </c>
      <c r="B47" t="s">
        <v>119</v>
      </c>
      <c r="C47" t="s">
        <v>220</v>
      </c>
    </row>
    <row r="48" spans="1:6">
      <c r="A48">
        <v>10</v>
      </c>
      <c r="B48" t="s">
        <v>195</v>
      </c>
      <c r="C48" t="s">
        <v>218</v>
      </c>
    </row>
    <row r="49" spans="1:3">
      <c r="A49">
        <v>10</v>
      </c>
      <c r="B49" t="s">
        <v>197</v>
      </c>
      <c r="C49" t="s">
        <v>218</v>
      </c>
    </row>
    <row r="50" spans="1:3">
      <c r="A50">
        <v>10</v>
      </c>
      <c r="B50" t="s">
        <v>51</v>
      </c>
      <c r="C50" t="s">
        <v>224</v>
      </c>
    </row>
    <row r="51" spans="1:3">
      <c r="A51">
        <v>10</v>
      </c>
      <c r="B51" t="s">
        <v>208</v>
      </c>
      <c r="C51" t="s">
        <v>221</v>
      </c>
    </row>
    <row r="52" spans="1:3">
      <c r="A52">
        <v>11</v>
      </c>
      <c r="B52" t="s">
        <v>119</v>
      </c>
      <c r="C52" t="s">
        <v>221</v>
      </c>
    </row>
    <row r="53" spans="1:3">
      <c r="A53">
        <v>11</v>
      </c>
      <c r="B53" t="s">
        <v>195</v>
      </c>
      <c r="C53" t="s">
        <v>225</v>
      </c>
    </row>
    <row r="54" spans="1:3">
      <c r="A54">
        <v>11</v>
      </c>
      <c r="B54" t="s">
        <v>197</v>
      </c>
      <c r="C54" t="s">
        <v>222</v>
      </c>
    </row>
    <row r="55" spans="1:3">
      <c r="A55">
        <v>11</v>
      </c>
      <c r="B55" t="s">
        <v>51</v>
      </c>
      <c r="C55" t="s">
        <v>215</v>
      </c>
    </row>
    <row r="56" spans="1:3">
      <c r="A56">
        <v>11</v>
      </c>
      <c r="B56" t="s">
        <v>208</v>
      </c>
      <c r="C56" t="s">
        <v>224</v>
      </c>
    </row>
    <row r="57" spans="1:3">
      <c r="A57">
        <v>12</v>
      </c>
      <c r="B57" t="s">
        <v>119</v>
      </c>
      <c r="C57" t="s">
        <v>222</v>
      </c>
    </row>
    <row r="58" spans="1:3">
      <c r="A58">
        <v>12</v>
      </c>
      <c r="B58" t="s">
        <v>195</v>
      </c>
      <c r="C58" t="s">
        <v>224</v>
      </c>
    </row>
    <row r="59" spans="1:3">
      <c r="A59">
        <v>12</v>
      </c>
      <c r="B59" t="s">
        <v>197</v>
      </c>
      <c r="C59" t="s">
        <v>221</v>
      </c>
    </row>
    <row r="60" spans="1:3">
      <c r="A60">
        <v>12</v>
      </c>
      <c r="B60" t="s">
        <v>51</v>
      </c>
      <c r="C60" t="s">
        <v>222</v>
      </c>
    </row>
    <row r="61" spans="1:3">
      <c r="A61">
        <v>12</v>
      </c>
      <c r="B61" t="s">
        <v>208</v>
      </c>
      <c r="C61" t="s">
        <v>220</v>
      </c>
    </row>
    <row r="62" spans="1:3">
      <c r="A62">
        <v>13</v>
      </c>
      <c r="B62" t="s">
        <v>119</v>
      </c>
      <c r="C62" t="s">
        <v>223</v>
      </c>
    </row>
    <row r="63" spans="1:3">
      <c r="A63">
        <v>13</v>
      </c>
      <c r="B63" t="s">
        <v>195</v>
      </c>
      <c r="C63" t="s">
        <v>221</v>
      </c>
    </row>
    <row r="64" spans="1:3">
      <c r="A64">
        <v>13</v>
      </c>
      <c r="B64" t="s">
        <v>197</v>
      </c>
      <c r="C64" t="s">
        <v>226</v>
      </c>
    </row>
    <row r="65" spans="1:3">
      <c r="A65">
        <v>13</v>
      </c>
      <c r="B65" t="s">
        <v>51</v>
      </c>
      <c r="C65" t="s">
        <v>218</v>
      </c>
    </row>
    <row r="66" spans="1:3">
      <c r="A66">
        <v>13</v>
      </c>
      <c r="B66" t="s">
        <v>208</v>
      </c>
      <c r="C66" t="s">
        <v>222</v>
      </c>
    </row>
    <row r="67" spans="1:3">
      <c r="A67">
        <v>14</v>
      </c>
      <c r="B67" t="s">
        <v>119</v>
      </c>
      <c r="C67" t="s">
        <v>239</v>
      </c>
    </row>
    <row r="68" spans="1:3">
      <c r="A68">
        <v>14</v>
      </c>
      <c r="B68" t="s">
        <v>195</v>
      </c>
      <c r="C68" t="s">
        <v>223</v>
      </c>
    </row>
    <row r="69" spans="1:3">
      <c r="A69">
        <v>14</v>
      </c>
      <c r="B69" t="s">
        <v>197</v>
      </c>
      <c r="C69" t="s">
        <v>225</v>
      </c>
    </row>
    <row r="70" spans="1:3">
      <c r="A70">
        <v>14</v>
      </c>
      <c r="B70" t="s">
        <v>51</v>
      </c>
      <c r="C70" t="s">
        <v>223</v>
      </c>
    </row>
    <row r="71" spans="1:3">
      <c r="A71">
        <v>14</v>
      </c>
      <c r="B71" t="s">
        <v>208</v>
      </c>
      <c r="C71" t="s">
        <v>225</v>
      </c>
    </row>
    <row r="72" spans="1:3">
      <c r="A72">
        <v>15</v>
      </c>
      <c r="B72" t="s">
        <v>119</v>
      </c>
      <c r="C72" t="s">
        <v>224</v>
      </c>
    </row>
    <row r="73" spans="1:3">
      <c r="A73">
        <v>15</v>
      </c>
      <c r="B73" t="s">
        <v>195</v>
      </c>
      <c r="C73" t="s">
        <v>222</v>
      </c>
    </row>
    <row r="74" spans="1:3">
      <c r="A74">
        <v>15</v>
      </c>
      <c r="B74" t="s">
        <v>197</v>
      </c>
      <c r="C74" t="s">
        <v>223</v>
      </c>
    </row>
    <row r="75" spans="1:3">
      <c r="A75">
        <v>15</v>
      </c>
      <c r="B75" t="s">
        <v>51</v>
      </c>
      <c r="C75" t="s">
        <v>225</v>
      </c>
    </row>
    <row r="76" spans="1:3">
      <c r="A76">
        <v>15</v>
      </c>
      <c r="B76" t="s">
        <v>208</v>
      </c>
      <c r="C76" t="s">
        <v>228</v>
      </c>
    </row>
    <row r="77" spans="1:3">
      <c r="A77">
        <v>16</v>
      </c>
      <c r="B77" t="s">
        <v>119</v>
      </c>
      <c r="C77" t="s">
        <v>225</v>
      </c>
    </row>
    <row r="78" spans="1:3">
      <c r="A78">
        <v>16</v>
      </c>
      <c r="B78" t="s">
        <v>195</v>
      </c>
      <c r="C78" t="s">
        <v>227</v>
      </c>
    </row>
    <row r="79" spans="1:3">
      <c r="A79">
        <v>16</v>
      </c>
      <c r="B79" t="s">
        <v>197</v>
      </c>
      <c r="C79" t="s">
        <v>239</v>
      </c>
    </row>
    <row r="80" spans="1:3">
      <c r="A80">
        <v>16</v>
      </c>
      <c r="B80" t="s">
        <v>51</v>
      </c>
      <c r="C80" t="s">
        <v>239</v>
      </c>
    </row>
    <row r="81" spans="1:3">
      <c r="A81">
        <v>16</v>
      </c>
      <c r="B81" t="s">
        <v>208</v>
      </c>
      <c r="C81" t="s">
        <v>223</v>
      </c>
    </row>
    <row r="82" spans="1:3">
      <c r="A82">
        <v>17</v>
      </c>
      <c r="B82" t="s">
        <v>119</v>
      </c>
      <c r="C82" t="s">
        <v>226</v>
      </c>
    </row>
    <row r="83" spans="1:3">
      <c r="A83">
        <v>17</v>
      </c>
      <c r="B83" t="s">
        <v>195</v>
      </c>
      <c r="C83" t="s">
        <v>239</v>
      </c>
    </row>
    <row r="84" spans="1:3">
      <c r="A84">
        <v>17</v>
      </c>
      <c r="B84" t="s">
        <v>197</v>
      </c>
      <c r="C84" t="s">
        <v>227</v>
      </c>
    </row>
    <row r="85" spans="1:3">
      <c r="A85">
        <v>17</v>
      </c>
      <c r="B85" t="s">
        <v>51</v>
      </c>
      <c r="C85" t="s">
        <v>230</v>
      </c>
    </row>
    <row r="86" spans="1:3">
      <c r="A86">
        <v>17</v>
      </c>
      <c r="B86" t="s">
        <v>208</v>
      </c>
      <c r="C86" t="s">
        <v>239</v>
      </c>
    </row>
    <row r="87" spans="1:3">
      <c r="A87">
        <v>18</v>
      </c>
      <c r="B87" t="s">
        <v>119</v>
      </c>
      <c r="C87" t="s">
        <v>227</v>
      </c>
    </row>
    <row r="88" spans="1:3">
      <c r="A88">
        <v>18</v>
      </c>
      <c r="B88" t="s">
        <v>195</v>
      </c>
      <c r="C88" t="s">
        <v>228</v>
      </c>
    </row>
    <row r="89" spans="1:3">
      <c r="A89">
        <v>18</v>
      </c>
      <c r="B89" t="s">
        <v>197</v>
      </c>
      <c r="C89" t="s">
        <v>228</v>
      </c>
    </row>
    <row r="90" spans="1:3">
      <c r="A90">
        <v>18</v>
      </c>
      <c r="B90" t="s">
        <v>51</v>
      </c>
      <c r="C90" t="s">
        <v>229</v>
      </c>
    </row>
    <row r="91" spans="1:3">
      <c r="A91">
        <v>18</v>
      </c>
      <c r="B91" t="s">
        <v>208</v>
      </c>
      <c r="C91" t="s">
        <v>226</v>
      </c>
    </row>
    <row r="92" spans="1:3">
      <c r="A92">
        <v>19</v>
      </c>
      <c r="B92" t="s">
        <v>119</v>
      </c>
      <c r="C92" t="s">
        <v>228</v>
      </c>
    </row>
    <row r="93" spans="1:3">
      <c r="A93">
        <v>19</v>
      </c>
      <c r="B93" t="s">
        <v>195</v>
      </c>
      <c r="C93" t="s">
        <v>242</v>
      </c>
    </row>
    <row r="94" spans="1:3">
      <c r="A94">
        <v>19</v>
      </c>
      <c r="B94" t="s">
        <v>197</v>
      </c>
      <c r="C94" t="s">
        <v>233</v>
      </c>
    </row>
    <row r="95" spans="1:3">
      <c r="A95">
        <v>19</v>
      </c>
      <c r="B95" t="s">
        <v>51</v>
      </c>
      <c r="C95" t="s">
        <v>228</v>
      </c>
    </row>
    <row r="96" spans="1:3">
      <c r="A96">
        <v>19</v>
      </c>
      <c r="B96" t="s">
        <v>208</v>
      </c>
      <c r="C96" t="s">
        <v>230</v>
      </c>
    </row>
    <row r="97" spans="1:3">
      <c r="A97">
        <v>20</v>
      </c>
      <c r="B97" t="s">
        <v>119</v>
      </c>
      <c r="C97" t="s">
        <v>229</v>
      </c>
    </row>
    <row r="98" spans="1:3">
      <c r="A98">
        <v>20</v>
      </c>
      <c r="B98" t="s">
        <v>195</v>
      </c>
      <c r="C98" t="s">
        <v>226</v>
      </c>
    </row>
    <row r="99" spans="1:3">
      <c r="A99">
        <v>20</v>
      </c>
      <c r="B99" t="s">
        <v>197</v>
      </c>
      <c r="C99" t="s">
        <v>230</v>
      </c>
    </row>
    <row r="100" spans="1:3">
      <c r="A100">
        <v>20</v>
      </c>
      <c r="B100" t="s">
        <v>51</v>
      </c>
      <c r="C100" t="s">
        <v>227</v>
      </c>
    </row>
    <row r="101" spans="1:3">
      <c r="A101">
        <v>20</v>
      </c>
      <c r="B101" t="s">
        <v>208</v>
      </c>
      <c r="C101" t="s">
        <v>248</v>
      </c>
    </row>
    <row r="102" spans="1:3">
      <c r="A102">
        <v>21</v>
      </c>
      <c r="B102" t="s">
        <v>119</v>
      </c>
      <c r="C102" t="s">
        <v>230</v>
      </c>
    </row>
    <row r="103" spans="1:3">
      <c r="A103">
        <v>21</v>
      </c>
      <c r="B103" t="s">
        <v>195</v>
      </c>
      <c r="C103" t="s">
        <v>233</v>
      </c>
    </row>
    <row r="104" spans="1:3">
      <c r="A104">
        <v>21</v>
      </c>
      <c r="B104" t="s">
        <v>197</v>
      </c>
      <c r="C104" t="s">
        <v>231</v>
      </c>
    </row>
    <row r="105" spans="1:3">
      <c r="A105">
        <v>21</v>
      </c>
      <c r="B105" t="s">
        <v>51</v>
      </c>
      <c r="C105" t="s">
        <v>226</v>
      </c>
    </row>
    <row r="106" spans="1:3">
      <c r="A106">
        <v>21</v>
      </c>
      <c r="B106" t="s">
        <v>208</v>
      </c>
      <c r="C106" t="s">
        <v>227</v>
      </c>
    </row>
    <row r="107" spans="1:3">
      <c r="A107">
        <v>22</v>
      </c>
      <c r="B107" t="s">
        <v>119</v>
      </c>
      <c r="C107" t="s">
        <v>231</v>
      </c>
    </row>
    <row r="108" spans="1:3">
      <c r="A108">
        <v>22</v>
      </c>
      <c r="B108" t="s">
        <v>195</v>
      </c>
      <c r="C108" t="s">
        <v>240</v>
      </c>
    </row>
    <row r="109" spans="1:3">
      <c r="A109">
        <v>22</v>
      </c>
      <c r="B109" t="s">
        <v>197</v>
      </c>
      <c r="C109" t="s">
        <v>238</v>
      </c>
    </row>
    <row r="110" spans="1:3">
      <c r="A110">
        <v>22</v>
      </c>
      <c r="B110" t="s">
        <v>51</v>
      </c>
      <c r="C110" t="s">
        <v>242</v>
      </c>
    </row>
    <row r="111" spans="1:3">
      <c r="A111">
        <v>22</v>
      </c>
      <c r="B111" t="s">
        <v>208</v>
      </c>
      <c r="C111" t="s">
        <v>235</v>
      </c>
    </row>
    <row r="112" spans="1:3">
      <c r="A112">
        <v>23</v>
      </c>
      <c r="B112" t="s">
        <v>119</v>
      </c>
      <c r="C112" t="s">
        <v>232</v>
      </c>
    </row>
    <row r="113" spans="1:3">
      <c r="A113">
        <v>23</v>
      </c>
      <c r="B113" t="s">
        <v>195</v>
      </c>
      <c r="C113" t="s">
        <v>230</v>
      </c>
    </row>
    <row r="114" spans="1:3">
      <c r="A114">
        <v>23</v>
      </c>
      <c r="B114" t="s">
        <v>197</v>
      </c>
      <c r="C114" t="s">
        <v>224</v>
      </c>
    </row>
    <row r="115" spans="1:3">
      <c r="A115">
        <v>23</v>
      </c>
      <c r="B115" t="s">
        <v>51</v>
      </c>
      <c r="C115" t="s">
        <v>232</v>
      </c>
    </row>
    <row r="116" spans="1:3">
      <c r="A116">
        <v>23</v>
      </c>
      <c r="B116" t="s">
        <v>208</v>
      </c>
      <c r="C116" t="s">
        <v>229</v>
      </c>
    </row>
    <row r="117" spans="1:3">
      <c r="A117">
        <v>24</v>
      </c>
      <c r="B117" t="s">
        <v>119</v>
      </c>
      <c r="C117" t="s">
        <v>233</v>
      </c>
    </row>
    <row r="118" spans="1:3">
      <c r="A118">
        <v>24</v>
      </c>
      <c r="B118" t="s">
        <v>195</v>
      </c>
      <c r="C118" t="s">
        <v>232</v>
      </c>
    </row>
    <row r="119" spans="1:3">
      <c r="A119">
        <v>24</v>
      </c>
      <c r="B119" t="s">
        <v>197</v>
      </c>
      <c r="C119" t="s">
        <v>229</v>
      </c>
    </row>
    <row r="120" spans="1:3">
      <c r="A120">
        <v>24</v>
      </c>
      <c r="B120" t="s">
        <v>51</v>
      </c>
      <c r="C120" t="s">
        <v>233</v>
      </c>
    </row>
    <row r="121" spans="1:3">
      <c r="A121">
        <v>24</v>
      </c>
      <c r="B121" t="s">
        <v>208</v>
      </c>
      <c r="C121" t="s">
        <v>240</v>
      </c>
    </row>
    <row r="122" spans="1:3">
      <c r="A122">
        <v>25</v>
      </c>
      <c r="B122" t="s">
        <v>119</v>
      </c>
      <c r="C122" t="s">
        <v>242</v>
      </c>
    </row>
    <row r="123" spans="1:3">
      <c r="A123">
        <v>25</v>
      </c>
      <c r="B123" t="s">
        <v>195</v>
      </c>
      <c r="C123" t="s">
        <v>231</v>
      </c>
    </row>
    <row r="124" spans="1:3">
      <c r="A124">
        <v>25</v>
      </c>
      <c r="B124" t="s">
        <v>197</v>
      </c>
      <c r="C124" t="s">
        <v>234</v>
      </c>
    </row>
    <row r="125" spans="1:3">
      <c r="A125">
        <v>25</v>
      </c>
      <c r="B125" t="s">
        <v>51</v>
      </c>
      <c r="C125" t="s">
        <v>231</v>
      </c>
    </row>
    <row r="126" spans="1:3">
      <c r="A126">
        <v>25</v>
      </c>
      <c r="B126" t="s">
        <v>208</v>
      </c>
      <c r="C126" t="s">
        <v>233</v>
      </c>
    </row>
    <row r="127" spans="1:3">
      <c r="A127">
        <v>26</v>
      </c>
      <c r="B127" t="s">
        <v>119</v>
      </c>
      <c r="C127" t="s">
        <v>234</v>
      </c>
    </row>
    <row r="128" spans="1:3">
      <c r="A128">
        <v>26</v>
      </c>
      <c r="B128" t="s">
        <v>197</v>
      </c>
      <c r="C128" t="s">
        <v>241</v>
      </c>
    </row>
    <row r="129" spans="1:3">
      <c r="A129">
        <v>26</v>
      </c>
      <c r="B129" t="s">
        <v>51</v>
      </c>
      <c r="C129" t="s">
        <v>234</v>
      </c>
    </row>
    <row r="130" spans="1:3">
      <c r="A130">
        <v>26</v>
      </c>
      <c r="B130" t="s">
        <v>208</v>
      </c>
      <c r="C130" t="s">
        <v>236</v>
      </c>
    </row>
    <row r="131" spans="1:3">
      <c r="A131">
        <v>27</v>
      </c>
      <c r="B131" t="s">
        <v>119</v>
      </c>
      <c r="C131" t="s">
        <v>235</v>
      </c>
    </row>
    <row r="132" spans="1:3">
      <c r="A132">
        <v>27</v>
      </c>
      <c r="B132" t="s">
        <v>51</v>
      </c>
      <c r="C132" t="s">
        <v>243</v>
      </c>
    </row>
    <row r="133" spans="1:3">
      <c r="A133">
        <v>27</v>
      </c>
      <c r="B133" t="s">
        <v>208</v>
      </c>
      <c r="C133" t="s">
        <v>242</v>
      </c>
    </row>
    <row r="134" spans="1:3">
      <c r="A134">
        <v>28</v>
      </c>
      <c r="B134" t="s">
        <v>119</v>
      </c>
      <c r="C134" t="s">
        <v>236</v>
      </c>
    </row>
    <row r="135" spans="1:3">
      <c r="A135">
        <v>28</v>
      </c>
      <c r="B135" t="s">
        <v>51</v>
      </c>
      <c r="C135" t="s">
        <v>244</v>
      </c>
    </row>
    <row r="136" spans="1:3">
      <c r="A136">
        <v>28</v>
      </c>
      <c r="B136" t="s">
        <v>208</v>
      </c>
      <c r="C136" t="s">
        <v>234</v>
      </c>
    </row>
    <row r="137" spans="1:3">
      <c r="A137">
        <v>29</v>
      </c>
      <c r="B137" t="s">
        <v>119</v>
      </c>
      <c r="C137" t="s">
        <v>237</v>
      </c>
    </row>
    <row r="138" spans="1:3">
      <c r="A138">
        <v>29</v>
      </c>
      <c r="B138" t="s">
        <v>51</v>
      </c>
      <c r="C138" t="s">
        <v>237</v>
      </c>
    </row>
    <row r="139" spans="1:3">
      <c r="A139">
        <v>29</v>
      </c>
      <c r="B139" t="s">
        <v>208</v>
      </c>
      <c r="C139" t="s">
        <v>231</v>
      </c>
    </row>
    <row r="140" spans="1:3">
      <c r="A140">
        <v>30</v>
      </c>
      <c r="B140" t="s">
        <v>119</v>
      </c>
      <c r="C140" t="s">
        <v>238</v>
      </c>
    </row>
    <row r="141" spans="1:3">
      <c r="A141">
        <v>30</v>
      </c>
      <c r="B141" t="s">
        <v>51</v>
      </c>
      <c r="C141" t="s">
        <v>235</v>
      </c>
    </row>
    <row r="142" spans="1:3">
      <c r="A142">
        <v>30</v>
      </c>
      <c r="B142" t="s">
        <v>208</v>
      </c>
      <c r="C142" t="s">
        <v>232</v>
      </c>
    </row>
    <row r="143" spans="1:3">
      <c r="A143">
        <v>31</v>
      </c>
      <c r="B143" t="s">
        <v>51</v>
      </c>
      <c r="C143" t="s">
        <v>240</v>
      </c>
    </row>
    <row r="144" spans="1:3">
      <c r="A144">
        <v>31</v>
      </c>
      <c r="B144" t="s">
        <v>208</v>
      </c>
      <c r="C144" t="s">
        <v>249</v>
      </c>
    </row>
    <row r="145" spans="1:3">
      <c r="A145">
        <v>32</v>
      </c>
      <c r="B145" t="s">
        <v>51</v>
      </c>
      <c r="C145" t="s">
        <v>236</v>
      </c>
    </row>
    <row r="146" spans="1:3">
      <c r="A146">
        <v>32</v>
      </c>
      <c r="B146" t="s">
        <v>208</v>
      </c>
      <c r="C146" t="s">
        <v>237</v>
      </c>
    </row>
    <row r="147" spans="1:3">
      <c r="A147">
        <v>33</v>
      </c>
      <c r="B147" t="s">
        <v>51</v>
      </c>
      <c r="C147" t="s">
        <v>245</v>
      </c>
    </row>
    <row r="148" spans="1:3">
      <c r="A148">
        <v>34</v>
      </c>
      <c r="B148" t="s">
        <v>51</v>
      </c>
      <c r="C148" t="s">
        <v>246</v>
      </c>
    </row>
    <row r="149" spans="1:3">
      <c r="A149">
        <v>35</v>
      </c>
      <c r="B149" t="s">
        <v>51</v>
      </c>
      <c r="C149" t="s">
        <v>247</v>
      </c>
    </row>
    <row r="150" spans="1:3">
      <c r="A150">
        <v>36</v>
      </c>
      <c r="B150" t="s">
        <v>51</v>
      </c>
      <c r="C150" t="s">
        <v>248</v>
      </c>
    </row>
  </sheetData>
  <pageMargins left="0.7" right="0.7" top="0.75" bottom="0.75" header="0.3" footer="0.3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701D8-C8CE-6443-99E3-7C63E6936705}">
  <sheetPr codeName="Sheet6"/>
  <dimension ref="A1:E37"/>
  <sheetViews>
    <sheetView workbookViewId="0">
      <selection activeCell="H13" sqref="H13"/>
    </sheetView>
  </sheetViews>
  <sheetFormatPr baseColWidth="10" defaultRowHeight="15"/>
  <sheetData>
    <row r="1" spans="1:5">
      <c r="A1" s="3" t="s">
        <v>119</v>
      </c>
      <c r="B1" s="3" t="s">
        <v>195</v>
      </c>
      <c r="C1" s="3" t="s">
        <v>197</v>
      </c>
      <c r="D1" s="3" t="s">
        <v>51</v>
      </c>
      <c r="E1" s="3" t="s">
        <v>208</v>
      </c>
    </row>
    <row r="2" spans="1:5">
      <c r="A2" t="s">
        <v>211</v>
      </c>
      <c r="B2" t="s">
        <v>211</v>
      </c>
      <c r="C2" t="s">
        <v>211</v>
      </c>
      <c r="D2" t="s">
        <v>213</v>
      </c>
      <c r="E2" t="s">
        <v>211</v>
      </c>
    </row>
    <row r="3" spans="1:5">
      <c r="A3" t="s">
        <v>212</v>
      </c>
      <c r="B3" t="s">
        <v>213</v>
      </c>
      <c r="C3" t="s">
        <v>213</v>
      </c>
      <c r="D3" t="s">
        <v>211</v>
      </c>
      <c r="E3" t="s">
        <v>213</v>
      </c>
    </row>
    <row r="4" spans="1:5">
      <c r="A4" t="s">
        <v>213</v>
      </c>
      <c r="B4" t="s">
        <v>212</v>
      </c>
      <c r="C4" t="s">
        <v>212</v>
      </c>
      <c r="D4" t="s">
        <v>212</v>
      </c>
      <c r="E4" t="s">
        <v>212</v>
      </c>
    </row>
    <row r="5" spans="1:5">
      <c r="A5" t="s">
        <v>214</v>
      </c>
      <c r="B5" t="s">
        <v>214</v>
      </c>
      <c r="C5" t="s">
        <v>220</v>
      </c>
      <c r="D5" t="s">
        <v>216</v>
      </c>
      <c r="E5" t="s">
        <v>214</v>
      </c>
    </row>
    <row r="6" spans="1:5">
      <c r="A6" t="s">
        <v>215</v>
      </c>
      <c r="B6" t="s">
        <v>216</v>
      </c>
      <c r="C6" t="s">
        <v>214</v>
      </c>
      <c r="D6" t="s">
        <v>214</v>
      </c>
      <c r="E6" t="s">
        <v>219</v>
      </c>
    </row>
    <row r="7" spans="1:5">
      <c r="A7" t="s">
        <v>216</v>
      </c>
      <c r="B7" t="s">
        <v>217</v>
      </c>
      <c r="C7" t="s">
        <v>216</v>
      </c>
      <c r="D7" t="s">
        <v>219</v>
      </c>
      <c r="E7" t="s">
        <v>217</v>
      </c>
    </row>
    <row r="8" spans="1:5">
      <c r="A8" t="s">
        <v>217</v>
      </c>
      <c r="B8" t="s">
        <v>219</v>
      </c>
      <c r="C8" t="s">
        <v>217</v>
      </c>
      <c r="D8" t="s">
        <v>217</v>
      </c>
      <c r="E8" t="s">
        <v>216</v>
      </c>
    </row>
    <row r="9" spans="1:5">
      <c r="A9" t="s">
        <v>218</v>
      </c>
      <c r="B9" t="s">
        <v>220</v>
      </c>
      <c r="C9" t="s">
        <v>215</v>
      </c>
      <c r="D9" t="s">
        <v>220</v>
      </c>
      <c r="E9" t="s">
        <v>218</v>
      </c>
    </row>
    <row r="10" spans="1:5">
      <c r="A10" t="s">
        <v>219</v>
      </c>
      <c r="B10" t="s">
        <v>215</v>
      </c>
      <c r="C10" t="s">
        <v>219</v>
      </c>
      <c r="D10" t="s">
        <v>221</v>
      </c>
      <c r="E10" t="s">
        <v>215</v>
      </c>
    </row>
    <row r="11" spans="1:5">
      <c r="A11" t="s">
        <v>220</v>
      </c>
      <c r="B11" t="s">
        <v>218</v>
      </c>
      <c r="C11" t="s">
        <v>218</v>
      </c>
      <c r="D11" t="s">
        <v>224</v>
      </c>
      <c r="E11" t="s">
        <v>221</v>
      </c>
    </row>
    <row r="12" spans="1:5">
      <c r="A12" t="s">
        <v>221</v>
      </c>
      <c r="B12" t="s">
        <v>225</v>
      </c>
      <c r="C12" t="s">
        <v>222</v>
      </c>
      <c r="D12" t="s">
        <v>215</v>
      </c>
      <c r="E12" t="s">
        <v>224</v>
      </c>
    </row>
    <row r="13" spans="1:5">
      <c r="A13" t="s">
        <v>222</v>
      </c>
      <c r="B13" t="s">
        <v>224</v>
      </c>
      <c r="C13" t="s">
        <v>221</v>
      </c>
      <c r="D13" t="s">
        <v>222</v>
      </c>
      <c r="E13" t="s">
        <v>220</v>
      </c>
    </row>
    <row r="14" spans="1:5">
      <c r="A14" t="s">
        <v>223</v>
      </c>
      <c r="B14" t="s">
        <v>221</v>
      </c>
      <c r="C14" t="s">
        <v>226</v>
      </c>
      <c r="D14" t="s">
        <v>218</v>
      </c>
      <c r="E14" t="s">
        <v>222</v>
      </c>
    </row>
    <row r="15" spans="1:5">
      <c r="A15" t="s">
        <v>239</v>
      </c>
      <c r="B15" t="s">
        <v>223</v>
      </c>
      <c r="C15" t="s">
        <v>225</v>
      </c>
      <c r="D15" t="s">
        <v>223</v>
      </c>
      <c r="E15" t="s">
        <v>225</v>
      </c>
    </row>
    <row r="16" spans="1:5">
      <c r="A16" t="s">
        <v>224</v>
      </c>
      <c r="B16" t="s">
        <v>222</v>
      </c>
      <c r="C16" t="s">
        <v>223</v>
      </c>
      <c r="D16" t="s">
        <v>225</v>
      </c>
      <c r="E16" t="s">
        <v>228</v>
      </c>
    </row>
    <row r="17" spans="1:5">
      <c r="A17" t="s">
        <v>225</v>
      </c>
      <c r="B17" t="s">
        <v>227</v>
      </c>
      <c r="C17" t="s">
        <v>239</v>
      </c>
      <c r="D17" t="s">
        <v>239</v>
      </c>
      <c r="E17" t="s">
        <v>223</v>
      </c>
    </row>
    <row r="18" spans="1:5">
      <c r="A18" t="s">
        <v>226</v>
      </c>
      <c r="B18" t="s">
        <v>239</v>
      </c>
      <c r="C18" t="s">
        <v>227</v>
      </c>
      <c r="D18" t="s">
        <v>230</v>
      </c>
      <c r="E18" t="s">
        <v>239</v>
      </c>
    </row>
    <row r="19" spans="1:5">
      <c r="A19" t="s">
        <v>227</v>
      </c>
      <c r="B19" t="s">
        <v>228</v>
      </c>
      <c r="C19" t="s">
        <v>228</v>
      </c>
      <c r="D19" t="s">
        <v>229</v>
      </c>
      <c r="E19" t="s">
        <v>226</v>
      </c>
    </row>
    <row r="20" spans="1:5">
      <c r="A20" t="s">
        <v>228</v>
      </c>
      <c r="B20" t="s">
        <v>242</v>
      </c>
      <c r="C20" t="s">
        <v>233</v>
      </c>
      <c r="D20" t="s">
        <v>228</v>
      </c>
      <c r="E20" t="s">
        <v>230</v>
      </c>
    </row>
    <row r="21" spans="1:5">
      <c r="A21" t="s">
        <v>229</v>
      </c>
      <c r="B21" t="s">
        <v>226</v>
      </c>
      <c r="C21" t="s">
        <v>230</v>
      </c>
      <c r="D21" t="s">
        <v>227</v>
      </c>
      <c r="E21" t="s">
        <v>248</v>
      </c>
    </row>
    <row r="22" spans="1:5">
      <c r="A22" t="s">
        <v>230</v>
      </c>
      <c r="B22" t="s">
        <v>233</v>
      </c>
      <c r="C22" t="s">
        <v>231</v>
      </c>
      <c r="D22" t="s">
        <v>226</v>
      </c>
      <c r="E22" t="s">
        <v>227</v>
      </c>
    </row>
    <row r="23" spans="1:5">
      <c r="A23" t="s">
        <v>231</v>
      </c>
      <c r="B23" t="s">
        <v>240</v>
      </c>
      <c r="C23" t="s">
        <v>238</v>
      </c>
      <c r="D23" t="s">
        <v>242</v>
      </c>
      <c r="E23" t="s">
        <v>235</v>
      </c>
    </row>
    <row r="24" spans="1:5">
      <c r="A24" t="s">
        <v>232</v>
      </c>
      <c r="B24" t="s">
        <v>230</v>
      </c>
      <c r="C24" t="s">
        <v>224</v>
      </c>
      <c r="D24" t="s">
        <v>232</v>
      </c>
      <c r="E24" t="s">
        <v>229</v>
      </c>
    </row>
    <row r="25" spans="1:5">
      <c r="A25" t="s">
        <v>233</v>
      </c>
      <c r="B25" t="s">
        <v>232</v>
      </c>
      <c r="C25" t="s">
        <v>229</v>
      </c>
      <c r="D25" t="s">
        <v>233</v>
      </c>
      <c r="E25" t="s">
        <v>240</v>
      </c>
    </row>
    <row r="26" spans="1:5">
      <c r="A26" t="s">
        <v>242</v>
      </c>
      <c r="B26" t="s">
        <v>231</v>
      </c>
      <c r="C26" t="s">
        <v>234</v>
      </c>
      <c r="D26" t="s">
        <v>231</v>
      </c>
      <c r="E26" t="s">
        <v>233</v>
      </c>
    </row>
    <row r="27" spans="1:5">
      <c r="A27" t="s">
        <v>234</v>
      </c>
      <c r="C27" t="s">
        <v>241</v>
      </c>
      <c r="D27" t="s">
        <v>234</v>
      </c>
      <c r="E27" t="s">
        <v>236</v>
      </c>
    </row>
    <row r="28" spans="1:5">
      <c r="A28" t="s">
        <v>235</v>
      </c>
      <c r="D28" t="s">
        <v>243</v>
      </c>
      <c r="E28" t="s">
        <v>242</v>
      </c>
    </row>
    <row r="29" spans="1:5">
      <c r="A29" t="s">
        <v>236</v>
      </c>
      <c r="D29" t="s">
        <v>244</v>
      </c>
      <c r="E29" t="s">
        <v>234</v>
      </c>
    </row>
    <row r="30" spans="1:5">
      <c r="A30" t="s">
        <v>237</v>
      </c>
      <c r="D30" t="s">
        <v>237</v>
      </c>
      <c r="E30" t="s">
        <v>231</v>
      </c>
    </row>
    <row r="31" spans="1:5">
      <c r="A31" t="s">
        <v>238</v>
      </c>
      <c r="D31" t="s">
        <v>235</v>
      </c>
      <c r="E31" t="s">
        <v>232</v>
      </c>
    </row>
    <row r="32" spans="1:5">
      <c r="D32" t="s">
        <v>240</v>
      </c>
      <c r="E32" t="s">
        <v>249</v>
      </c>
    </row>
    <row r="33" spans="4:5">
      <c r="D33" t="s">
        <v>236</v>
      </c>
      <c r="E33" t="s">
        <v>237</v>
      </c>
    </row>
    <row r="34" spans="4:5">
      <c r="D34" t="s">
        <v>245</v>
      </c>
    </row>
    <row r="35" spans="4:5">
      <c r="D35" t="s">
        <v>246</v>
      </c>
    </row>
    <row r="36" spans="4:5">
      <c r="D36" t="s">
        <v>247</v>
      </c>
    </row>
    <row r="37" spans="4:5">
      <c r="D37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83882-C770-E441-9A31-3950C432A760}">
  <sheetPr codeName="Sheet7"/>
  <dimension ref="A1:F142"/>
  <sheetViews>
    <sheetView topLeftCell="A4" workbookViewId="0">
      <selection activeCell="F4" sqref="F1:F1048576"/>
    </sheetView>
  </sheetViews>
  <sheetFormatPr baseColWidth="10" defaultRowHeight="15"/>
  <cols>
    <col min="1" max="1" width="7.33203125" bestFit="1" customWidth="1"/>
    <col min="2" max="2" width="10.1640625" bestFit="1" customWidth="1"/>
    <col min="3" max="3" width="16.33203125" bestFit="1" customWidth="1"/>
    <col min="5" max="5" width="16.33203125" bestFit="1" customWidth="1"/>
    <col min="6" max="6" width="13.1640625" style="14" bestFit="1" customWidth="1"/>
  </cols>
  <sheetData>
    <row r="1" spans="1:6">
      <c r="A1" t="s">
        <v>209</v>
      </c>
      <c r="B1" t="s">
        <v>210</v>
      </c>
      <c r="C1" t="s">
        <v>118</v>
      </c>
    </row>
    <row r="2" spans="1:6">
      <c r="A2">
        <v>1</v>
      </c>
      <c r="B2" t="s">
        <v>454</v>
      </c>
      <c r="C2" t="s">
        <v>455</v>
      </c>
    </row>
    <row r="3" spans="1:6">
      <c r="A3">
        <v>1</v>
      </c>
      <c r="B3" t="s">
        <v>0</v>
      </c>
      <c r="C3" t="s">
        <v>455</v>
      </c>
      <c r="E3" s="1" t="s">
        <v>115</v>
      </c>
      <c r="F3" s="14" t="s">
        <v>117</v>
      </c>
    </row>
    <row r="4" spans="1:6">
      <c r="A4">
        <v>1</v>
      </c>
      <c r="B4" t="s">
        <v>195</v>
      </c>
      <c r="C4" t="s">
        <v>458</v>
      </c>
      <c r="E4" s="2" t="s">
        <v>455</v>
      </c>
      <c r="F4" s="14">
        <v>1.4</v>
      </c>
    </row>
    <row r="5" spans="1:6">
      <c r="A5">
        <v>1</v>
      </c>
      <c r="B5" t="s">
        <v>89</v>
      </c>
      <c r="C5" t="s">
        <v>455</v>
      </c>
      <c r="E5" s="2" t="s">
        <v>458</v>
      </c>
      <c r="F5" s="14">
        <v>2</v>
      </c>
    </row>
    <row r="6" spans="1:6">
      <c r="A6">
        <v>1</v>
      </c>
      <c r="B6" t="s">
        <v>208</v>
      </c>
      <c r="C6" t="s">
        <v>458</v>
      </c>
      <c r="E6" s="2" t="s">
        <v>456</v>
      </c>
      <c r="F6" s="14">
        <v>2.8</v>
      </c>
    </row>
    <row r="7" spans="1:6">
      <c r="A7">
        <v>2</v>
      </c>
      <c r="B7" t="s">
        <v>454</v>
      </c>
      <c r="C7" t="s">
        <v>456</v>
      </c>
      <c r="E7" s="2" t="s">
        <v>457</v>
      </c>
      <c r="F7" s="14">
        <v>4</v>
      </c>
    </row>
    <row r="8" spans="1:6">
      <c r="A8">
        <v>2</v>
      </c>
      <c r="B8" t="s">
        <v>0</v>
      </c>
      <c r="C8" t="s">
        <v>458</v>
      </c>
      <c r="E8" s="2" t="s">
        <v>459</v>
      </c>
      <c r="F8" s="14">
        <v>4.8</v>
      </c>
    </row>
    <row r="9" spans="1:6">
      <c r="A9">
        <v>2</v>
      </c>
      <c r="B9" t="s">
        <v>195</v>
      </c>
      <c r="C9" t="s">
        <v>455</v>
      </c>
      <c r="E9" s="2" t="s">
        <v>460</v>
      </c>
      <c r="F9" s="14">
        <v>6</v>
      </c>
    </row>
    <row r="10" spans="1:6">
      <c r="A10">
        <v>2</v>
      </c>
      <c r="B10" t="s">
        <v>89</v>
      </c>
      <c r="C10" t="s">
        <v>458</v>
      </c>
      <c r="E10" s="2" t="s">
        <v>461</v>
      </c>
      <c r="F10" s="14">
        <v>7.6</v>
      </c>
    </row>
    <row r="11" spans="1:6">
      <c r="A11">
        <v>2</v>
      </c>
      <c r="B11" t="s">
        <v>208</v>
      </c>
      <c r="C11" t="s">
        <v>455</v>
      </c>
      <c r="E11" s="2" t="s">
        <v>462</v>
      </c>
      <c r="F11" s="14">
        <v>7.8</v>
      </c>
    </row>
    <row r="12" spans="1:6">
      <c r="A12">
        <v>3</v>
      </c>
      <c r="B12" t="s">
        <v>454</v>
      </c>
      <c r="C12" t="s">
        <v>457</v>
      </c>
      <c r="E12" s="2" t="s">
        <v>463</v>
      </c>
      <c r="F12" s="14">
        <v>10.199999999999999</v>
      </c>
    </row>
    <row r="13" spans="1:6">
      <c r="A13">
        <v>3</v>
      </c>
      <c r="B13" t="s">
        <v>0</v>
      </c>
      <c r="C13" t="s">
        <v>456</v>
      </c>
      <c r="E13" s="2" t="s">
        <v>464</v>
      </c>
      <c r="F13" s="14">
        <v>10.4</v>
      </c>
    </row>
    <row r="14" spans="1:6">
      <c r="A14">
        <v>3</v>
      </c>
      <c r="B14" t="s">
        <v>195</v>
      </c>
      <c r="C14" t="s">
        <v>456</v>
      </c>
      <c r="E14" s="2" t="s">
        <v>471</v>
      </c>
      <c r="F14" s="14">
        <v>12.6</v>
      </c>
    </row>
    <row r="15" spans="1:6">
      <c r="A15">
        <v>3</v>
      </c>
      <c r="B15" t="s">
        <v>89</v>
      </c>
      <c r="C15" t="s">
        <v>456</v>
      </c>
      <c r="E15" s="2" t="s">
        <v>472</v>
      </c>
      <c r="F15" s="14">
        <v>13.2</v>
      </c>
    </row>
    <row r="16" spans="1:6">
      <c r="A16">
        <v>3</v>
      </c>
      <c r="B16" t="s">
        <v>208</v>
      </c>
      <c r="C16" t="s">
        <v>456</v>
      </c>
      <c r="E16" s="2" t="s">
        <v>469</v>
      </c>
      <c r="F16" s="14">
        <v>14</v>
      </c>
    </row>
    <row r="17" spans="1:6">
      <c r="A17">
        <v>4</v>
      </c>
      <c r="B17" t="s">
        <v>454</v>
      </c>
      <c r="C17" t="s">
        <v>458</v>
      </c>
      <c r="E17" s="2" t="s">
        <v>467</v>
      </c>
      <c r="F17" s="14">
        <v>14.6</v>
      </c>
    </row>
    <row r="18" spans="1:6">
      <c r="A18">
        <v>4</v>
      </c>
      <c r="B18" t="s">
        <v>0</v>
      </c>
      <c r="C18" t="s">
        <v>457</v>
      </c>
      <c r="E18" s="2" t="s">
        <v>470</v>
      </c>
      <c r="F18" s="14">
        <v>14.8</v>
      </c>
    </row>
    <row r="19" spans="1:6">
      <c r="A19">
        <v>4</v>
      </c>
      <c r="B19" t="s">
        <v>195</v>
      </c>
      <c r="C19" t="s">
        <v>457</v>
      </c>
      <c r="E19" s="2" t="s">
        <v>468</v>
      </c>
      <c r="F19" s="14">
        <v>15.2</v>
      </c>
    </row>
    <row r="20" spans="1:6">
      <c r="A20">
        <v>4</v>
      </c>
      <c r="B20" t="s">
        <v>89</v>
      </c>
      <c r="C20" t="s">
        <v>457</v>
      </c>
      <c r="E20" s="2" t="s">
        <v>466</v>
      </c>
      <c r="F20" s="14">
        <v>15.4</v>
      </c>
    </row>
    <row r="21" spans="1:6">
      <c r="A21">
        <v>4</v>
      </c>
      <c r="B21" t="s">
        <v>208</v>
      </c>
      <c r="C21" t="s">
        <v>459</v>
      </c>
      <c r="E21" s="2" t="s">
        <v>465</v>
      </c>
      <c r="F21" s="14">
        <v>17</v>
      </c>
    </row>
    <row r="22" spans="1:6">
      <c r="A22">
        <v>5</v>
      </c>
      <c r="B22" t="s">
        <v>454</v>
      </c>
      <c r="C22" t="s">
        <v>459</v>
      </c>
      <c r="E22" s="2" t="s">
        <v>483</v>
      </c>
      <c r="F22" s="14">
        <v>17.2</v>
      </c>
    </row>
    <row r="23" spans="1:6">
      <c r="A23">
        <v>5</v>
      </c>
      <c r="B23" t="s">
        <v>0</v>
      </c>
      <c r="C23" t="s">
        <v>459</v>
      </c>
      <c r="E23" s="2" t="s">
        <v>482</v>
      </c>
      <c r="F23" s="14">
        <v>19.399999999999999</v>
      </c>
    </row>
    <row r="24" spans="1:6">
      <c r="A24">
        <v>5</v>
      </c>
      <c r="B24" t="s">
        <v>195</v>
      </c>
      <c r="C24" t="s">
        <v>459</v>
      </c>
      <c r="E24" s="2" t="s">
        <v>475</v>
      </c>
      <c r="F24" s="14">
        <v>22</v>
      </c>
    </row>
    <row r="25" spans="1:6">
      <c r="A25">
        <v>5</v>
      </c>
      <c r="B25" t="s">
        <v>89</v>
      </c>
      <c r="C25" t="s">
        <v>459</v>
      </c>
      <c r="E25" s="2" t="s">
        <v>473</v>
      </c>
      <c r="F25" s="14">
        <v>22.6</v>
      </c>
    </row>
    <row r="26" spans="1:6">
      <c r="A26">
        <v>5</v>
      </c>
      <c r="B26" t="s">
        <v>208</v>
      </c>
      <c r="C26" t="s">
        <v>457</v>
      </c>
      <c r="E26" s="2" t="s">
        <v>474</v>
      </c>
      <c r="F26" s="14">
        <v>23.6</v>
      </c>
    </row>
    <row r="27" spans="1:6">
      <c r="A27">
        <v>6</v>
      </c>
      <c r="B27" t="s">
        <v>454</v>
      </c>
      <c r="C27" t="s">
        <v>460</v>
      </c>
      <c r="E27" s="2" t="s">
        <v>476</v>
      </c>
      <c r="F27" s="14">
        <v>23.75</v>
      </c>
    </row>
    <row r="28" spans="1:6">
      <c r="A28">
        <v>6</v>
      </c>
      <c r="B28" t="s">
        <v>0</v>
      </c>
      <c r="C28" t="s">
        <v>460</v>
      </c>
      <c r="E28" s="2" t="s">
        <v>478</v>
      </c>
      <c r="F28" s="14">
        <v>25</v>
      </c>
    </row>
    <row r="29" spans="1:6">
      <c r="A29">
        <v>6</v>
      </c>
      <c r="B29" t="s">
        <v>195</v>
      </c>
      <c r="C29" t="s">
        <v>460</v>
      </c>
      <c r="E29" s="2" t="s">
        <v>484</v>
      </c>
      <c r="F29" s="14">
        <v>25</v>
      </c>
    </row>
    <row r="30" spans="1:6">
      <c r="A30">
        <v>6</v>
      </c>
      <c r="B30" t="s">
        <v>89</v>
      </c>
      <c r="C30" t="s">
        <v>460</v>
      </c>
      <c r="E30" s="2" t="s">
        <v>487</v>
      </c>
      <c r="F30" s="14">
        <v>25.666666666666668</v>
      </c>
    </row>
    <row r="31" spans="1:6">
      <c r="A31">
        <v>6</v>
      </c>
      <c r="B31" t="s">
        <v>208</v>
      </c>
      <c r="C31" t="s">
        <v>460</v>
      </c>
      <c r="E31" s="2" t="s">
        <v>477</v>
      </c>
      <c r="F31" s="14">
        <v>26.333333333333332</v>
      </c>
    </row>
    <row r="32" spans="1:6">
      <c r="A32">
        <v>7</v>
      </c>
      <c r="B32" t="s">
        <v>454</v>
      </c>
      <c r="C32" t="s">
        <v>461</v>
      </c>
      <c r="E32" s="2" t="s">
        <v>486</v>
      </c>
      <c r="F32" s="14">
        <v>27</v>
      </c>
    </row>
    <row r="33" spans="1:6">
      <c r="A33">
        <v>7</v>
      </c>
      <c r="B33" t="s">
        <v>0</v>
      </c>
      <c r="C33" t="s">
        <v>461</v>
      </c>
      <c r="E33" s="2" t="s">
        <v>485</v>
      </c>
      <c r="F33" s="14">
        <v>28</v>
      </c>
    </row>
    <row r="34" spans="1:6">
      <c r="A34">
        <v>7</v>
      </c>
      <c r="B34" t="s">
        <v>195</v>
      </c>
      <c r="C34" t="s">
        <v>462</v>
      </c>
      <c r="E34" s="2" t="s">
        <v>479</v>
      </c>
      <c r="F34" s="14">
        <v>28</v>
      </c>
    </row>
    <row r="35" spans="1:6">
      <c r="A35">
        <v>7</v>
      </c>
      <c r="B35" t="s">
        <v>89</v>
      </c>
      <c r="C35" t="s">
        <v>462</v>
      </c>
      <c r="E35" s="2" t="s">
        <v>480</v>
      </c>
      <c r="F35" s="14">
        <v>29</v>
      </c>
    </row>
    <row r="36" spans="1:6">
      <c r="A36">
        <v>7</v>
      </c>
      <c r="B36" t="s">
        <v>208</v>
      </c>
      <c r="C36" t="s">
        <v>461</v>
      </c>
      <c r="E36" s="2" t="s">
        <v>481</v>
      </c>
      <c r="F36" s="14">
        <v>30</v>
      </c>
    </row>
    <row r="37" spans="1:6">
      <c r="A37">
        <v>8</v>
      </c>
      <c r="B37" t="s">
        <v>454</v>
      </c>
      <c r="C37" t="s">
        <v>462</v>
      </c>
      <c r="E37" s="2" t="s">
        <v>116</v>
      </c>
      <c r="F37" s="14">
        <v>14.659574468085106</v>
      </c>
    </row>
    <row r="38" spans="1:6">
      <c r="A38">
        <v>8</v>
      </c>
      <c r="B38" t="s">
        <v>0</v>
      </c>
      <c r="C38" t="s">
        <v>462</v>
      </c>
    </row>
    <row r="39" spans="1:6">
      <c r="A39">
        <v>8</v>
      </c>
      <c r="B39" t="s">
        <v>195</v>
      </c>
      <c r="C39" t="s">
        <v>461</v>
      </c>
    </row>
    <row r="40" spans="1:6">
      <c r="A40">
        <v>8</v>
      </c>
      <c r="B40" t="s">
        <v>89</v>
      </c>
      <c r="C40" t="s">
        <v>464</v>
      </c>
    </row>
    <row r="41" spans="1:6">
      <c r="A41">
        <v>8</v>
      </c>
      <c r="B41" t="s">
        <v>208</v>
      </c>
      <c r="C41" t="s">
        <v>471</v>
      </c>
    </row>
    <row r="42" spans="1:6">
      <c r="A42">
        <v>9</v>
      </c>
      <c r="B42" t="s">
        <v>454</v>
      </c>
      <c r="C42" t="s">
        <v>463</v>
      </c>
    </row>
    <row r="43" spans="1:6">
      <c r="A43">
        <v>9</v>
      </c>
      <c r="B43" t="s">
        <v>0</v>
      </c>
      <c r="C43" t="s">
        <v>463</v>
      </c>
    </row>
    <row r="44" spans="1:6">
      <c r="A44">
        <v>9</v>
      </c>
      <c r="B44" t="s">
        <v>195</v>
      </c>
      <c r="C44" t="s">
        <v>463</v>
      </c>
    </row>
    <row r="45" spans="1:6">
      <c r="A45">
        <v>9</v>
      </c>
      <c r="B45" t="s">
        <v>89</v>
      </c>
      <c r="C45" t="s">
        <v>461</v>
      </c>
    </row>
    <row r="46" spans="1:6">
      <c r="A46">
        <v>9</v>
      </c>
      <c r="B46" t="s">
        <v>208</v>
      </c>
      <c r="C46" t="s">
        <v>462</v>
      </c>
    </row>
    <row r="47" spans="1:6">
      <c r="A47">
        <v>10</v>
      </c>
      <c r="B47" t="s">
        <v>454</v>
      </c>
      <c r="C47" t="s">
        <v>464</v>
      </c>
    </row>
    <row r="48" spans="1:6">
      <c r="A48">
        <v>10</v>
      </c>
      <c r="B48" t="s">
        <v>0</v>
      </c>
      <c r="C48" t="s">
        <v>471</v>
      </c>
    </row>
    <row r="49" spans="1:3">
      <c r="A49">
        <v>10</v>
      </c>
      <c r="B49" t="s">
        <v>195</v>
      </c>
      <c r="C49" t="s">
        <v>464</v>
      </c>
    </row>
    <row r="50" spans="1:3">
      <c r="A50">
        <v>10</v>
      </c>
      <c r="B50" t="s">
        <v>89</v>
      </c>
      <c r="C50" t="s">
        <v>472</v>
      </c>
    </row>
    <row r="51" spans="1:3">
      <c r="A51">
        <v>10</v>
      </c>
      <c r="B51" t="s">
        <v>208</v>
      </c>
      <c r="C51" t="s">
        <v>472</v>
      </c>
    </row>
    <row r="52" spans="1:3">
      <c r="A52">
        <v>11</v>
      </c>
      <c r="B52" t="s">
        <v>454</v>
      </c>
      <c r="C52" t="s">
        <v>465</v>
      </c>
    </row>
    <row r="53" spans="1:3">
      <c r="A53">
        <v>11</v>
      </c>
      <c r="B53" t="s">
        <v>0</v>
      </c>
      <c r="C53" t="s">
        <v>464</v>
      </c>
    </row>
    <row r="54" spans="1:3">
      <c r="A54">
        <v>11</v>
      </c>
      <c r="B54" t="s">
        <v>195</v>
      </c>
      <c r="C54" t="s">
        <v>470</v>
      </c>
    </row>
    <row r="55" spans="1:3">
      <c r="A55">
        <v>11</v>
      </c>
      <c r="B55" t="s">
        <v>89</v>
      </c>
      <c r="C55" t="s">
        <v>469</v>
      </c>
    </row>
    <row r="56" spans="1:3">
      <c r="A56">
        <v>11</v>
      </c>
      <c r="B56" t="s">
        <v>208</v>
      </c>
      <c r="C56" t="s">
        <v>468</v>
      </c>
    </row>
    <row r="57" spans="1:3">
      <c r="A57">
        <v>12</v>
      </c>
      <c r="B57" t="s">
        <v>454</v>
      </c>
      <c r="C57" t="s">
        <v>466</v>
      </c>
    </row>
    <row r="58" spans="1:3">
      <c r="A58">
        <v>12</v>
      </c>
      <c r="B58" t="s">
        <v>0</v>
      </c>
      <c r="C58" t="s">
        <v>472</v>
      </c>
    </row>
    <row r="59" spans="1:3">
      <c r="A59">
        <v>12</v>
      </c>
      <c r="B59" t="s">
        <v>195</v>
      </c>
      <c r="C59" t="s">
        <v>469</v>
      </c>
    </row>
    <row r="60" spans="1:3">
      <c r="A60">
        <v>12</v>
      </c>
      <c r="B60" t="s">
        <v>89</v>
      </c>
      <c r="C60" t="s">
        <v>463</v>
      </c>
    </row>
    <row r="61" spans="1:3">
      <c r="A61">
        <v>12</v>
      </c>
      <c r="B61" t="s">
        <v>208</v>
      </c>
      <c r="C61" t="s">
        <v>463</v>
      </c>
    </row>
    <row r="62" spans="1:3">
      <c r="A62">
        <v>13</v>
      </c>
      <c r="B62" t="s">
        <v>454</v>
      </c>
      <c r="C62" t="s">
        <v>483</v>
      </c>
    </row>
    <row r="63" spans="1:3">
      <c r="A63">
        <v>13</v>
      </c>
      <c r="B63" t="s">
        <v>0</v>
      </c>
      <c r="C63" t="s">
        <v>470</v>
      </c>
    </row>
    <row r="64" spans="1:3">
      <c r="A64">
        <v>13</v>
      </c>
      <c r="B64" t="s">
        <v>195</v>
      </c>
      <c r="C64" t="s">
        <v>471</v>
      </c>
    </row>
    <row r="65" spans="1:3">
      <c r="A65">
        <v>13</v>
      </c>
      <c r="B65" t="s">
        <v>89</v>
      </c>
      <c r="C65" t="s">
        <v>471</v>
      </c>
    </row>
    <row r="66" spans="1:3">
      <c r="A66">
        <v>13</v>
      </c>
      <c r="B66" t="s">
        <v>208</v>
      </c>
      <c r="C66" t="s">
        <v>464</v>
      </c>
    </row>
    <row r="67" spans="1:3">
      <c r="A67">
        <v>14</v>
      </c>
      <c r="B67" t="s">
        <v>454</v>
      </c>
      <c r="C67" t="s">
        <v>467</v>
      </c>
    </row>
    <row r="68" spans="1:3">
      <c r="A68">
        <v>14</v>
      </c>
      <c r="B68" t="s">
        <v>0</v>
      </c>
      <c r="C68" t="s">
        <v>469</v>
      </c>
    </row>
    <row r="69" spans="1:3">
      <c r="A69">
        <v>14</v>
      </c>
      <c r="B69" t="s">
        <v>195</v>
      </c>
      <c r="C69" t="s">
        <v>472</v>
      </c>
    </row>
    <row r="70" spans="1:3">
      <c r="A70">
        <v>14</v>
      </c>
      <c r="B70" t="s">
        <v>89</v>
      </c>
      <c r="C70" t="s">
        <v>467</v>
      </c>
    </row>
    <row r="71" spans="1:3">
      <c r="A71">
        <v>14</v>
      </c>
      <c r="B71" t="s">
        <v>208</v>
      </c>
      <c r="C71" t="s">
        <v>466</v>
      </c>
    </row>
    <row r="72" spans="1:3">
      <c r="A72">
        <v>15</v>
      </c>
      <c r="B72" t="s">
        <v>454</v>
      </c>
      <c r="C72" t="s">
        <v>468</v>
      </c>
    </row>
    <row r="73" spans="1:3">
      <c r="A73">
        <v>15</v>
      </c>
      <c r="B73" t="s">
        <v>0</v>
      </c>
      <c r="C73" t="s">
        <v>467</v>
      </c>
    </row>
    <row r="74" spans="1:3">
      <c r="A74">
        <v>15</v>
      </c>
      <c r="B74" t="s">
        <v>195</v>
      </c>
      <c r="C74" t="s">
        <v>467</v>
      </c>
    </row>
    <row r="75" spans="1:3">
      <c r="A75">
        <v>15</v>
      </c>
      <c r="B75" t="s">
        <v>89</v>
      </c>
      <c r="C75" t="s">
        <v>470</v>
      </c>
    </row>
    <row r="76" spans="1:3">
      <c r="A76">
        <v>15</v>
      </c>
      <c r="B76" t="s">
        <v>208</v>
      </c>
      <c r="C76" t="s">
        <v>467</v>
      </c>
    </row>
    <row r="77" spans="1:3">
      <c r="A77">
        <v>16</v>
      </c>
      <c r="B77" t="s">
        <v>454</v>
      </c>
      <c r="C77" t="s">
        <v>469</v>
      </c>
    </row>
    <row r="78" spans="1:3">
      <c r="A78">
        <v>16</v>
      </c>
      <c r="B78" t="s">
        <v>0</v>
      </c>
      <c r="C78" t="s">
        <v>468</v>
      </c>
    </row>
    <row r="79" spans="1:3">
      <c r="A79">
        <v>16</v>
      </c>
      <c r="B79" t="s">
        <v>195</v>
      </c>
      <c r="C79" t="s">
        <v>468</v>
      </c>
    </row>
    <row r="80" spans="1:3">
      <c r="A80">
        <v>16</v>
      </c>
      <c r="B80" t="s">
        <v>89</v>
      </c>
      <c r="C80" t="s">
        <v>483</v>
      </c>
    </row>
    <row r="81" spans="1:3">
      <c r="A81">
        <v>16</v>
      </c>
      <c r="B81" t="s">
        <v>208</v>
      </c>
      <c r="C81" t="s">
        <v>465</v>
      </c>
    </row>
    <row r="82" spans="1:3">
      <c r="A82">
        <v>17</v>
      </c>
      <c r="B82" t="s">
        <v>454</v>
      </c>
      <c r="C82" t="s">
        <v>470</v>
      </c>
    </row>
    <row r="83" spans="1:3">
      <c r="A83">
        <v>17</v>
      </c>
      <c r="B83" t="s">
        <v>0</v>
      </c>
      <c r="C83" t="s">
        <v>466</v>
      </c>
    </row>
    <row r="84" spans="1:3">
      <c r="A84">
        <v>17</v>
      </c>
      <c r="B84" t="s">
        <v>195</v>
      </c>
      <c r="C84" t="s">
        <v>466</v>
      </c>
    </row>
    <row r="85" spans="1:3">
      <c r="A85">
        <v>17</v>
      </c>
      <c r="B85" t="s">
        <v>89</v>
      </c>
      <c r="C85" t="s">
        <v>466</v>
      </c>
    </row>
    <row r="86" spans="1:3">
      <c r="A86">
        <v>17</v>
      </c>
      <c r="B86" t="s">
        <v>208</v>
      </c>
      <c r="C86" t="s">
        <v>469</v>
      </c>
    </row>
    <row r="87" spans="1:3">
      <c r="A87">
        <v>18</v>
      </c>
      <c r="B87" t="s">
        <v>454</v>
      </c>
      <c r="C87" t="s">
        <v>482</v>
      </c>
    </row>
    <row r="88" spans="1:3">
      <c r="A88">
        <v>18</v>
      </c>
      <c r="B88" t="s">
        <v>0</v>
      </c>
      <c r="C88" t="s">
        <v>465</v>
      </c>
    </row>
    <row r="89" spans="1:3">
      <c r="A89">
        <v>18</v>
      </c>
      <c r="B89" t="s">
        <v>195</v>
      </c>
      <c r="C89" t="s">
        <v>483</v>
      </c>
    </row>
    <row r="90" spans="1:3">
      <c r="A90">
        <v>18</v>
      </c>
      <c r="B90" t="s">
        <v>89</v>
      </c>
      <c r="C90" t="s">
        <v>468</v>
      </c>
    </row>
    <row r="91" spans="1:3">
      <c r="A91">
        <v>18</v>
      </c>
      <c r="B91" t="s">
        <v>208</v>
      </c>
      <c r="C91" t="s">
        <v>470</v>
      </c>
    </row>
    <row r="92" spans="1:3">
      <c r="A92">
        <v>19</v>
      </c>
      <c r="B92" t="s">
        <v>454</v>
      </c>
      <c r="C92" t="s">
        <v>471</v>
      </c>
    </row>
    <row r="93" spans="1:3">
      <c r="A93">
        <v>19</v>
      </c>
      <c r="B93" t="s">
        <v>0</v>
      </c>
      <c r="C93" t="s">
        <v>482</v>
      </c>
    </row>
    <row r="94" spans="1:3">
      <c r="A94">
        <v>19</v>
      </c>
      <c r="B94" t="s">
        <v>195</v>
      </c>
      <c r="C94" t="s">
        <v>482</v>
      </c>
    </row>
    <row r="95" spans="1:3">
      <c r="A95">
        <v>19</v>
      </c>
      <c r="B95" t="s">
        <v>89</v>
      </c>
      <c r="C95" t="s">
        <v>482</v>
      </c>
    </row>
    <row r="96" spans="1:3">
      <c r="A96">
        <v>19</v>
      </c>
      <c r="B96" t="s">
        <v>208</v>
      </c>
      <c r="C96" t="s">
        <v>483</v>
      </c>
    </row>
    <row r="97" spans="1:3">
      <c r="A97">
        <v>20</v>
      </c>
      <c r="B97" t="s">
        <v>454</v>
      </c>
      <c r="C97" t="s">
        <v>472</v>
      </c>
    </row>
    <row r="98" spans="1:3">
      <c r="A98">
        <v>20</v>
      </c>
      <c r="B98" t="s">
        <v>0</v>
      </c>
      <c r="C98" t="s">
        <v>483</v>
      </c>
    </row>
    <row r="99" spans="1:3">
      <c r="A99">
        <v>20</v>
      </c>
      <c r="B99" t="s">
        <v>195</v>
      </c>
      <c r="C99" t="s">
        <v>465</v>
      </c>
    </row>
    <row r="100" spans="1:3">
      <c r="A100">
        <v>20</v>
      </c>
      <c r="B100" t="s">
        <v>89</v>
      </c>
      <c r="C100" t="s">
        <v>465</v>
      </c>
    </row>
    <row r="101" spans="1:3">
      <c r="A101">
        <v>20</v>
      </c>
      <c r="B101" t="s">
        <v>208</v>
      </c>
      <c r="C101" t="s">
        <v>487</v>
      </c>
    </row>
    <row r="102" spans="1:3">
      <c r="A102">
        <v>21</v>
      </c>
      <c r="B102" t="s">
        <v>454</v>
      </c>
      <c r="C102" t="s">
        <v>473</v>
      </c>
    </row>
    <row r="103" spans="1:3">
      <c r="A103">
        <v>21</v>
      </c>
      <c r="B103" t="s">
        <v>0</v>
      </c>
      <c r="C103" t="s">
        <v>475</v>
      </c>
    </row>
    <row r="104" spans="1:3">
      <c r="A104">
        <v>21</v>
      </c>
      <c r="B104" t="s">
        <v>195</v>
      </c>
      <c r="C104" t="s">
        <v>475</v>
      </c>
    </row>
    <row r="105" spans="1:3">
      <c r="A105">
        <v>21</v>
      </c>
      <c r="B105" t="s">
        <v>89</v>
      </c>
      <c r="C105" t="s">
        <v>476</v>
      </c>
    </row>
    <row r="106" spans="1:3">
      <c r="A106">
        <v>21</v>
      </c>
      <c r="B106" t="s">
        <v>208</v>
      </c>
      <c r="C106" t="s">
        <v>475</v>
      </c>
    </row>
    <row r="107" spans="1:3">
      <c r="A107">
        <v>22</v>
      </c>
      <c r="B107" t="s">
        <v>454</v>
      </c>
      <c r="C107" t="s">
        <v>474</v>
      </c>
    </row>
    <row r="108" spans="1:3">
      <c r="A108">
        <v>22</v>
      </c>
      <c r="B108" t="s">
        <v>0</v>
      </c>
      <c r="C108" t="s">
        <v>476</v>
      </c>
    </row>
    <row r="109" spans="1:3">
      <c r="A109">
        <v>22</v>
      </c>
      <c r="B109" t="s">
        <v>195</v>
      </c>
      <c r="C109" t="s">
        <v>473</v>
      </c>
    </row>
    <row r="110" spans="1:3">
      <c r="A110">
        <v>22</v>
      </c>
      <c r="B110" t="s">
        <v>89</v>
      </c>
      <c r="C110" t="s">
        <v>478</v>
      </c>
    </row>
    <row r="111" spans="1:3">
      <c r="A111">
        <v>22</v>
      </c>
      <c r="B111" t="s">
        <v>208</v>
      </c>
      <c r="C111" t="s">
        <v>482</v>
      </c>
    </row>
    <row r="112" spans="1:3">
      <c r="A112">
        <v>23</v>
      </c>
      <c r="B112" t="s">
        <v>454</v>
      </c>
      <c r="C112" t="s">
        <v>475</v>
      </c>
    </row>
    <row r="113" spans="1:3">
      <c r="A113">
        <v>23</v>
      </c>
      <c r="B113" t="s">
        <v>0</v>
      </c>
      <c r="C113" t="s">
        <v>473</v>
      </c>
    </row>
    <row r="114" spans="1:3">
      <c r="A114">
        <v>23</v>
      </c>
      <c r="B114" t="s">
        <v>195</v>
      </c>
      <c r="C114" t="s">
        <v>484</v>
      </c>
    </row>
    <row r="115" spans="1:3">
      <c r="A115">
        <v>23</v>
      </c>
      <c r="B115" t="s">
        <v>89</v>
      </c>
      <c r="C115" t="s">
        <v>473</v>
      </c>
    </row>
    <row r="116" spans="1:3">
      <c r="A116">
        <v>23</v>
      </c>
      <c r="B116" t="s">
        <v>208</v>
      </c>
      <c r="C116" t="s">
        <v>474</v>
      </c>
    </row>
    <row r="117" spans="1:3">
      <c r="A117">
        <v>24</v>
      </c>
      <c r="B117" t="s">
        <v>454</v>
      </c>
      <c r="C117" t="s">
        <v>476</v>
      </c>
    </row>
    <row r="118" spans="1:3">
      <c r="A118">
        <v>24</v>
      </c>
      <c r="B118" t="s">
        <v>0</v>
      </c>
      <c r="C118" t="s">
        <v>474</v>
      </c>
    </row>
    <row r="119" spans="1:3">
      <c r="A119">
        <v>24</v>
      </c>
      <c r="B119" t="s">
        <v>195</v>
      </c>
      <c r="C119" t="s">
        <v>474</v>
      </c>
    </row>
    <row r="120" spans="1:3">
      <c r="A120">
        <v>24</v>
      </c>
      <c r="B120" t="s">
        <v>89</v>
      </c>
      <c r="C120" t="s">
        <v>475</v>
      </c>
    </row>
    <row r="121" spans="1:3">
      <c r="A121">
        <v>24</v>
      </c>
      <c r="B121" t="s">
        <v>208</v>
      </c>
      <c r="C121" t="s">
        <v>473</v>
      </c>
    </row>
    <row r="122" spans="1:3">
      <c r="A122">
        <v>25</v>
      </c>
      <c r="B122" t="s">
        <v>454</v>
      </c>
      <c r="C122" t="s">
        <v>477</v>
      </c>
    </row>
    <row r="123" spans="1:3">
      <c r="A123">
        <v>25</v>
      </c>
      <c r="B123" t="s">
        <v>0</v>
      </c>
      <c r="C123" t="s">
        <v>478</v>
      </c>
    </row>
    <row r="124" spans="1:3">
      <c r="A124">
        <v>25</v>
      </c>
      <c r="B124" t="s">
        <v>195</v>
      </c>
      <c r="C124" t="s">
        <v>478</v>
      </c>
    </row>
    <row r="125" spans="1:3">
      <c r="A125">
        <v>25</v>
      </c>
      <c r="B125" t="s">
        <v>89</v>
      </c>
      <c r="C125" t="s">
        <v>474</v>
      </c>
    </row>
    <row r="126" spans="1:3">
      <c r="A126">
        <v>25</v>
      </c>
      <c r="B126" t="s">
        <v>208</v>
      </c>
      <c r="C126" t="s">
        <v>484</v>
      </c>
    </row>
    <row r="127" spans="1:3">
      <c r="A127">
        <v>26</v>
      </c>
      <c r="B127" t="s">
        <v>454</v>
      </c>
      <c r="C127" t="s">
        <v>485</v>
      </c>
    </row>
    <row r="128" spans="1:3">
      <c r="A128">
        <v>26</v>
      </c>
      <c r="B128" t="s">
        <v>0</v>
      </c>
      <c r="C128" t="s">
        <v>484</v>
      </c>
    </row>
    <row r="129" spans="1:3">
      <c r="A129">
        <v>26</v>
      </c>
      <c r="B129" t="s">
        <v>89</v>
      </c>
      <c r="C129" t="s">
        <v>484</v>
      </c>
    </row>
    <row r="130" spans="1:3">
      <c r="A130">
        <v>26</v>
      </c>
      <c r="B130" t="s">
        <v>208</v>
      </c>
      <c r="C130" t="s">
        <v>478</v>
      </c>
    </row>
    <row r="131" spans="1:3">
      <c r="A131">
        <v>27</v>
      </c>
      <c r="B131" t="s">
        <v>454</v>
      </c>
      <c r="C131" t="s">
        <v>478</v>
      </c>
    </row>
    <row r="132" spans="1:3">
      <c r="A132">
        <v>27</v>
      </c>
      <c r="B132" t="s">
        <v>0</v>
      </c>
      <c r="C132" t="s">
        <v>477</v>
      </c>
    </row>
    <row r="133" spans="1:3">
      <c r="A133">
        <v>27</v>
      </c>
      <c r="B133" t="s">
        <v>89</v>
      </c>
      <c r="C133" t="s">
        <v>486</v>
      </c>
    </row>
    <row r="134" spans="1:3">
      <c r="A134">
        <v>27</v>
      </c>
      <c r="B134" t="s">
        <v>208</v>
      </c>
      <c r="C134" t="s">
        <v>477</v>
      </c>
    </row>
    <row r="135" spans="1:3">
      <c r="A135">
        <v>28</v>
      </c>
      <c r="B135" t="s">
        <v>454</v>
      </c>
      <c r="C135" t="s">
        <v>479</v>
      </c>
    </row>
    <row r="136" spans="1:3">
      <c r="A136">
        <v>28</v>
      </c>
      <c r="B136" t="s">
        <v>0</v>
      </c>
      <c r="C136" t="s">
        <v>479</v>
      </c>
    </row>
    <row r="137" spans="1:3">
      <c r="A137">
        <v>28</v>
      </c>
      <c r="B137" t="s">
        <v>89</v>
      </c>
      <c r="C137" t="s">
        <v>487</v>
      </c>
    </row>
    <row r="138" spans="1:3">
      <c r="A138">
        <v>28</v>
      </c>
      <c r="B138" t="s">
        <v>208</v>
      </c>
      <c r="C138" t="s">
        <v>476</v>
      </c>
    </row>
    <row r="139" spans="1:3">
      <c r="A139">
        <v>29</v>
      </c>
      <c r="B139" t="s">
        <v>454</v>
      </c>
      <c r="C139" t="s">
        <v>480</v>
      </c>
    </row>
    <row r="140" spans="1:3">
      <c r="A140">
        <v>29</v>
      </c>
      <c r="B140" t="s">
        <v>0</v>
      </c>
      <c r="C140" t="s">
        <v>487</v>
      </c>
    </row>
    <row r="141" spans="1:3">
      <c r="A141">
        <v>30</v>
      </c>
      <c r="B141" t="s">
        <v>454</v>
      </c>
      <c r="C141" t="s">
        <v>481</v>
      </c>
    </row>
    <row r="142" spans="1:3">
      <c r="A142">
        <v>30</v>
      </c>
      <c r="B142" t="s">
        <v>0</v>
      </c>
      <c r="C142" t="s">
        <v>485</v>
      </c>
    </row>
  </sheetData>
  <pageMargins left="0.7" right="0.7" top="0.75" bottom="0.75" header="0.3" footer="0.3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BCAF4-C543-1046-8DD8-207A60CA9603}">
  <sheetPr codeName="Sheet8"/>
  <dimension ref="A1:E31"/>
  <sheetViews>
    <sheetView workbookViewId="0">
      <selection activeCell="J14" sqref="J14"/>
    </sheetView>
  </sheetViews>
  <sheetFormatPr baseColWidth="10" defaultRowHeight="15"/>
  <sheetData>
    <row r="1" spans="1:5">
      <c r="A1" s="11" t="s">
        <v>454</v>
      </c>
      <c r="B1" s="11" t="s">
        <v>0</v>
      </c>
      <c r="C1" s="11" t="s">
        <v>195</v>
      </c>
      <c r="D1" s="11" t="s">
        <v>89</v>
      </c>
      <c r="E1" s="11" t="s">
        <v>208</v>
      </c>
    </row>
    <row r="2" spans="1:5">
      <c r="A2" s="12" t="s">
        <v>455</v>
      </c>
      <c r="B2" s="12" t="s">
        <v>455</v>
      </c>
      <c r="C2" s="12" t="s">
        <v>458</v>
      </c>
      <c r="D2" s="12" t="s">
        <v>455</v>
      </c>
      <c r="E2" s="12" t="s">
        <v>458</v>
      </c>
    </row>
    <row r="3" spans="1:5">
      <c r="A3" t="s">
        <v>456</v>
      </c>
      <c r="B3" t="s">
        <v>458</v>
      </c>
      <c r="C3" t="s">
        <v>455</v>
      </c>
      <c r="D3" t="s">
        <v>458</v>
      </c>
      <c r="E3" t="s">
        <v>455</v>
      </c>
    </row>
    <row r="4" spans="1:5">
      <c r="A4" t="s">
        <v>457</v>
      </c>
      <c r="B4" t="s">
        <v>456</v>
      </c>
      <c r="C4" t="s">
        <v>456</v>
      </c>
      <c r="D4" t="s">
        <v>456</v>
      </c>
      <c r="E4" t="s">
        <v>456</v>
      </c>
    </row>
    <row r="5" spans="1:5">
      <c r="A5" t="s">
        <v>458</v>
      </c>
      <c r="B5" t="s">
        <v>457</v>
      </c>
      <c r="C5" t="s">
        <v>457</v>
      </c>
      <c r="D5" t="s">
        <v>457</v>
      </c>
      <c r="E5" t="s">
        <v>459</v>
      </c>
    </row>
    <row r="6" spans="1:5">
      <c r="A6" t="s">
        <v>459</v>
      </c>
      <c r="B6" t="s">
        <v>459</v>
      </c>
      <c r="C6" t="s">
        <v>459</v>
      </c>
      <c r="D6" t="s">
        <v>459</v>
      </c>
      <c r="E6" t="s">
        <v>457</v>
      </c>
    </row>
    <row r="7" spans="1:5">
      <c r="A7" t="s">
        <v>460</v>
      </c>
      <c r="B7" t="s">
        <v>460</v>
      </c>
      <c r="C7" t="s">
        <v>460</v>
      </c>
      <c r="D7" t="s">
        <v>460</v>
      </c>
      <c r="E7" t="s">
        <v>460</v>
      </c>
    </row>
    <row r="8" spans="1:5">
      <c r="A8" t="s">
        <v>461</v>
      </c>
      <c r="B8" t="s">
        <v>461</v>
      </c>
      <c r="C8" t="s">
        <v>462</v>
      </c>
      <c r="D8" t="s">
        <v>462</v>
      </c>
      <c r="E8" t="s">
        <v>461</v>
      </c>
    </row>
    <row r="9" spans="1:5">
      <c r="A9" t="s">
        <v>462</v>
      </c>
      <c r="B9" t="s">
        <v>462</v>
      </c>
      <c r="C9" t="s">
        <v>461</v>
      </c>
      <c r="D9" t="s">
        <v>464</v>
      </c>
      <c r="E9" t="s">
        <v>471</v>
      </c>
    </row>
    <row r="10" spans="1:5">
      <c r="A10" t="s">
        <v>463</v>
      </c>
      <c r="B10" t="s">
        <v>463</v>
      </c>
      <c r="C10" t="s">
        <v>463</v>
      </c>
      <c r="D10" t="s">
        <v>461</v>
      </c>
      <c r="E10" t="s">
        <v>462</v>
      </c>
    </row>
    <row r="11" spans="1:5">
      <c r="A11" t="s">
        <v>464</v>
      </c>
      <c r="B11" t="s">
        <v>471</v>
      </c>
      <c r="C11" t="s">
        <v>464</v>
      </c>
      <c r="D11" t="s">
        <v>472</v>
      </c>
      <c r="E11" t="s">
        <v>472</v>
      </c>
    </row>
    <row r="12" spans="1:5">
      <c r="A12" t="s">
        <v>465</v>
      </c>
      <c r="B12" t="s">
        <v>464</v>
      </c>
      <c r="C12" t="s">
        <v>470</v>
      </c>
      <c r="D12" t="s">
        <v>469</v>
      </c>
      <c r="E12" t="s">
        <v>468</v>
      </c>
    </row>
    <row r="13" spans="1:5">
      <c r="A13" t="s">
        <v>466</v>
      </c>
      <c r="B13" t="s">
        <v>472</v>
      </c>
      <c r="C13" t="s">
        <v>469</v>
      </c>
      <c r="D13" t="s">
        <v>463</v>
      </c>
      <c r="E13" t="s">
        <v>463</v>
      </c>
    </row>
    <row r="14" spans="1:5">
      <c r="A14" t="s">
        <v>483</v>
      </c>
      <c r="B14" t="s">
        <v>470</v>
      </c>
      <c r="C14" t="s">
        <v>471</v>
      </c>
      <c r="D14" t="s">
        <v>471</v>
      </c>
      <c r="E14" t="s">
        <v>464</v>
      </c>
    </row>
    <row r="15" spans="1:5">
      <c r="A15" t="s">
        <v>467</v>
      </c>
      <c r="B15" t="s">
        <v>469</v>
      </c>
      <c r="C15" t="s">
        <v>472</v>
      </c>
      <c r="D15" t="s">
        <v>467</v>
      </c>
      <c r="E15" t="s">
        <v>466</v>
      </c>
    </row>
    <row r="16" spans="1:5">
      <c r="A16" t="s">
        <v>468</v>
      </c>
      <c r="B16" t="s">
        <v>467</v>
      </c>
      <c r="C16" t="s">
        <v>467</v>
      </c>
      <c r="D16" t="s">
        <v>470</v>
      </c>
      <c r="E16" t="s">
        <v>467</v>
      </c>
    </row>
    <row r="17" spans="1:5">
      <c r="A17" t="s">
        <v>469</v>
      </c>
      <c r="B17" t="s">
        <v>468</v>
      </c>
      <c r="C17" t="s">
        <v>468</v>
      </c>
      <c r="D17" t="s">
        <v>483</v>
      </c>
      <c r="E17" t="s">
        <v>465</v>
      </c>
    </row>
    <row r="18" spans="1:5">
      <c r="A18" t="s">
        <v>470</v>
      </c>
      <c r="B18" t="s">
        <v>466</v>
      </c>
      <c r="C18" t="s">
        <v>466</v>
      </c>
      <c r="D18" t="s">
        <v>466</v>
      </c>
      <c r="E18" t="s">
        <v>469</v>
      </c>
    </row>
    <row r="19" spans="1:5">
      <c r="A19" t="s">
        <v>482</v>
      </c>
      <c r="B19" t="s">
        <v>465</v>
      </c>
      <c r="C19" t="s">
        <v>483</v>
      </c>
      <c r="D19" t="s">
        <v>468</v>
      </c>
      <c r="E19" t="s">
        <v>470</v>
      </c>
    </row>
    <row r="20" spans="1:5">
      <c r="A20" t="s">
        <v>471</v>
      </c>
      <c r="B20" t="s">
        <v>482</v>
      </c>
      <c r="C20" t="s">
        <v>482</v>
      </c>
      <c r="D20" t="s">
        <v>482</v>
      </c>
      <c r="E20" t="s">
        <v>483</v>
      </c>
    </row>
    <row r="21" spans="1:5">
      <c r="A21" t="s">
        <v>472</v>
      </c>
      <c r="B21" t="s">
        <v>483</v>
      </c>
      <c r="C21" t="s">
        <v>465</v>
      </c>
      <c r="D21" t="s">
        <v>465</v>
      </c>
      <c r="E21" t="s">
        <v>487</v>
      </c>
    </row>
    <row r="22" spans="1:5">
      <c r="A22" t="s">
        <v>473</v>
      </c>
      <c r="B22" t="s">
        <v>475</v>
      </c>
      <c r="C22" t="s">
        <v>475</v>
      </c>
      <c r="D22" t="s">
        <v>476</v>
      </c>
      <c r="E22" t="s">
        <v>475</v>
      </c>
    </row>
    <row r="23" spans="1:5">
      <c r="A23" t="s">
        <v>474</v>
      </c>
      <c r="B23" t="s">
        <v>476</v>
      </c>
      <c r="C23" t="s">
        <v>473</v>
      </c>
      <c r="D23" t="s">
        <v>478</v>
      </c>
      <c r="E23" t="s">
        <v>482</v>
      </c>
    </row>
    <row r="24" spans="1:5">
      <c r="A24" t="s">
        <v>475</v>
      </c>
      <c r="B24" t="s">
        <v>473</v>
      </c>
      <c r="C24" t="s">
        <v>484</v>
      </c>
      <c r="D24" t="s">
        <v>473</v>
      </c>
      <c r="E24" t="s">
        <v>474</v>
      </c>
    </row>
    <row r="25" spans="1:5">
      <c r="A25" t="s">
        <v>476</v>
      </c>
      <c r="B25" t="s">
        <v>474</v>
      </c>
      <c r="C25" t="s">
        <v>474</v>
      </c>
      <c r="D25" t="s">
        <v>475</v>
      </c>
      <c r="E25" t="s">
        <v>473</v>
      </c>
    </row>
    <row r="26" spans="1:5">
      <c r="A26" t="s">
        <v>477</v>
      </c>
      <c r="B26" t="s">
        <v>478</v>
      </c>
      <c r="C26" t="s">
        <v>478</v>
      </c>
      <c r="D26" t="s">
        <v>474</v>
      </c>
      <c r="E26" t="s">
        <v>484</v>
      </c>
    </row>
    <row r="27" spans="1:5">
      <c r="A27" t="s">
        <v>485</v>
      </c>
      <c r="B27" t="s">
        <v>484</v>
      </c>
      <c r="D27" t="s">
        <v>484</v>
      </c>
      <c r="E27" t="s">
        <v>478</v>
      </c>
    </row>
    <row r="28" spans="1:5">
      <c r="A28" t="s">
        <v>478</v>
      </c>
      <c r="B28" t="s">
        <v>477</v>
      </c>
      <c r="D28" t="s">
        <v>486</v>
      </c>
      <c r="E28" t="s">
        <v>477</v>
      </c>
    </row>
    <row r="29" spans="1:5">
      <c r="A29" t="s">
        <v>479</v>
      </c>
      <c r="B29" t="s">
        <v>479</v>
      </c>
      <c r="D29" t="s">
        <v>487</v>
      </c>
      <c r="E29" t="s">
        <v>476</v>
      </c>
    </row>
    <row r="30" spans="1:5">
      <c r="A30" t="s">
        <v>480</v>
      </c>
      <c r="B30" t="s">
        <v>487</v>
      </c>
    </row>
    <row r="31" spans="1:5">
      <c r="A31" t="s">
        <v>481</v>
      </c>
      <c r="B31" t="s">
        <v>485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177F4-C97D-974B-AFDC-4275B56512FF}">
  <sheetPr codeName="Sheet9"/>
  <dimension ref="A1:AN191"/>
  <sheetViews>
    <sheetView tabSelected="1" topLeftCell="Q1" zoomScale="108" workbookViewId="0">
      <selection activeCell="W2" sqref="W2"/>
    </sheetView>
  </sheetViews>
  <sheetFormatPr baseColWidth="10" defaultRowHeight="15"/>
  <cols>
    <col min="1" max="1" width="8.6640625" hidden="1" customWidth="1"/>
    <col min="3" max="3" width="10.83203125" style="14"/>
    <col min="4" max="4" width="9.5" style="14" customWidth="1"/>
    <col min="5" max="5" width="11.1640625" style="14" hidden="1" customWidth="1"/>
    <col min="6" max="8" width="10.83203125" style="14"/>
    <col min="9" max="9" width="8.6640625" style="14" hidden="1" customWidth="1"/>
    <col min="10" max="12" width="10.83203125" style="14"/>
    <col min="13" max="13" width="10.6640625" style="14" hidden="1" customWidth="1"/>
    <col min="14" max="15" width="10.83203125" style="14"/>
    <col min="16" max="16" width="10.83203125" style="13"/>
    <col min="24" max="25" width="10.83203125" style="14"/>
    <col min="27" max="27" width="13.1640625" customWidth="1"/>
    <col min="28" max="28" width="13.6640625" customWidth="1"/>
    <col min="29" max="30" width="13.5" customWidth="1"/>
  </cols>
  <sheetData>
    <row r="1" spans="1:40">
      <c r="A1" s="4" t="s">
        <v>250</v>
      </c>
      <c r="B1" s="4"/>
      <c r="C1" s="18"/>
      <c r="D1" s="18" t="s">
        <v>494</v>
      </c>
      <c r="E1" s="17" t="s">
        <v>251</v>
      </c>
      <c r="F1" s="17"/>
      <c r="G1" s="17"/>
      <c r="H1" s="17" t="s">
        <v>494</v>
      </c>
      <c r="I1" s="19" t="s">
        <v>252</v>
      </c>
      <c r="J1" s="19"/>
      <c r="K1" s="19" t="s">
        <v>209</v>
      </c>
      <c r="L1" s="19" t="s">
        <v>494</v>
      </c>
      <c r="M1" s="20" t="s">
        <v>488</v>
      </c>
      <c r="N1" s="20"/>
      <c r="O1" s="20"/>
      <c r="P1" s="13" t="s">
        <v>494</v>
      </c>
      <c r="S1" t="s">
        <v>118</v>
      </c>
      <c r="T1" t="s">
        <v>269</v>
      </c>
      <c r="U1" t="s">
        <v>270</v>
      </c>
      <c r="V1" t="s">
        <v>529</v>
      </c>
      <c r="W1" t="s">
        <v>494</v>
      </c>
      <c r="X1" s="14" t="s">
        <v>268</v>
      </c>
      <c r="Y1" s="14" t="s">
        <v>528</v>
      </c>
      <c r="AA1" t="s">
        <v>490</v>
      </c>
      <c r="AB1" t="s">
        <v>491</v>
      </c>
      <c r="AC1" t="s">
        <v>492</v>
      </c>
      <c r="AD1" t="s">
        <v>489</v>
      </c>
    </row>
    <row r="2" spans="1:40">
      <c r="A2" s="5" t="s">
        <v>1</v>
      </c>
      <c r="B2" s="5" t="str">
        <f>_xlfn.CONCAT(LEFT(A2,1),". ", RIGHT(A2,LEN(A2)-FIND(" ",A2)))</f>
        <v>B. Robinson</v>
      </c>
      <c r="C2" s="21">
        <v>1.2</v>
      </c>
      <c r="D2" s="21">
        <f>IFERROR(VLOOKUP(B2, $S$2:$X$191, 5,FALSE),-125)</f>
        <v>109</v>
      </c>
      <c r="E2" s="22" t="s">
        <v>120</v>
      </c>
      <c r="F2" s="22" t="str">
        <f>_xlfn.CONCAT(LEFT(E2,1),". ", RIGHT(E2,LEN(E2)-FIND(" ",E2)))</f>
        <v>J. Chase</v>
      </c>
      <c r="G2" s="17">
        <v>1</v>
      </c>
      <c r="H2" s="17">
        <f>IFERROR(VLOOKUP(F2,$S$2:$X$191,5,FALSE), -120)</f>
        <v>94</v>
      </c>
      <c r="I2" s="23" t="s">
        <v>211</v>
      </c>
      <c r="J2" s="23" t="str">
        <f t="shared" ref="J2:J40" si="0">_xlfn.CONCAT(LEFT(I2,1),". ", RIGHT(I2,LEN(I2)-FIND(" ",I2)))</f>
        <v>B. Bowers</v>
      </c>
      <c r="K2" s="19">
        <v>1.2</v>
      </c>
      <c r="L2" s="19">
        <f>IFERROR(VLOOKUP(J2, $S$2:$X$191, 5, FALSE),-20)</f>
        <v>125</v>
      </c>
      <c r="M2" s="24" t="s">
        <v>455</v>
      </c>
      <c r="N2" s="24" t="str">
        <f>_xlfn.CONCAT(LEFT(M2,1),". ", RIGHT(M2,LEN(M2)-FIND(" ",M2)))</f>
        <v>J. Allen</v>
      </c>
      <c r="O2" s="25">
        <v>1.4</v>
      </c>
      <c r="P2" s="13">
        <f>VLOOKUP(N2, $S$2:$X$191, 5, FALSE)</f>
        <v>65</v>
      </c>
      <c r="R2">
        <v>1</v>
      </c>
      <c r="S2" t="s">
        <v>311</v>
      </c>
      <c r="T2" t="s">
        <v>312</v>
      </c>
      <c r="U2">
        <v>249</v>
      </c>
      <c r="V2" s="14">
        <f t="shared" ref="V2:V33" si="1">IF(T2="QB", U2-$AD$2, IF(T2="RB", U2-$AA$2, IF(T2="WR", U2-$AB$2, IF(T2="TE", U2-$AC$2, 0))))</f>
        <v>70.094890510948915</v>
      </c>
      <c r="W2" s="14">
        <f t="shared" ref="W2:W33" si="2">IF(T2="QB", U2-$AD$5, IF(T2="RB", U2-$AA$5, IF(T2="WR", U2-$AB$5, IF(T2="TE", U2-$AC$5, 0))))</f>
        <v>125</v>
      </c>
      <c r="X2" s="14">
        <v>16.7</v>
      </c>
      <c r="Y2" s="14">
        <f>IF(T2="TE",VLOOKUP(S2,$J$2:$K$40,2,FALSE),IF(T2="RB",VLOOKUP(S2,$B$2:$C$105,2,FALSE),IF(T2="WR",VLOOKUP(S2,$F$2:$G$86,2,FALSE),IF(T2="QB",VLOOKUP(S2,$N$2:$O$34,2,FALSE)))))</f>
        <v>1.2</v>
      </c>
      <c r="AA2" s="14">
        <f>AVERAGE(U12:U191)</f>
        <v>191.57777777777778</v>
      </c>
      <c r="AB2" s="14">
        <f>AVERAGE(U7:U180)</f>
        <v>197.38505747126436</v>
      </c>
      <c r="AC2" s="14">
        <f>AVERAGE(U47:U183)</f>
        <v>178.90510948905109</v>
      </c>
      <c r="AD2" s="14">
        <f>AVERAGE(U2:U149)</f>
        <v>213.58108108108109</v>
      </c>
      <c r="AJ2" t="str">
        <f>RIGHT(S2,LEN(S2)-FIND(" ",S2))</f>
        <v>Bowers</v>
      </c>
      <c r="AK2" t="str">
        <f>LEFT(S2,1)</f>
        <v>B</v>
      </c>
      <c r="AL2" t="str">
        <f>_xlfn.CONCAT(AK2,". ",AJ2)</f>
        <v>B. Bowers</v>
      </c>
      <c r="AN2" t="str">
        <f>_xlfn.CONCAT(LEFT(S2,1),". ", RIGHT(S2,LEN(S2)-FIND(" ",S2)))</f>
        <v>B. Bowers</v>
      </c>
    </row>
    <row r="3" spans="1:40">
      <c r="A3" s="5" t="s">
        <v>3</v>
      </c>
      <c r="B3" s="5" t="str">
        <f t="shared" ref="B3:B64" si="3">_xlfn.CONCAT(LEFT(A3,1),". ", RIGHT(A3,LEN(A3)-FIND(" ",A3)))</f>
        <v>S. Barkley</v>
      </c>
      <c r="C3" s="21">
        <v>2.4</v>
      </c>
      <c r="D3" s="21">
        <f t="shared" ref="D3:D66" si="4">IFERROR(VLOOKUP(B3, $S$2:$X$191, 5,FALSE),-125)</f>
        <v>98</v>
      </c>
      <c r="E3" s="22" t="s">
        <v>121</v>
      </c>
      <c r="F3" s="22" t="str">
        <f t="shared" ref="F3:F66" si="5">_xlfn.CONCAT(LEFT(E3,1),". ", RIGHT(E3,LEN(E3)-FIND(" ",E3)))</f>
        <v>J. Jefferson</v>
      </c>
      <c r="G3" s="17">
        <v>2.1666666666666665</v>
      </c>
      <c r="H3" s="17">
        <f t="shared" ref="H3:H66" si="6">IFERROR(VLOOKUP(F3,$S$2:$X$191,5,FALSE), -120)</f>
        <v>62</v>
      </c>
      <c r="I3" s="23" t="s">
        <v>213</v>
      </c>
      <c r="J3" s="23" t="str">
        <f t="shared" si="0"/>
        <v>T. McBride</v>
      </c>
      <c r="K3" s="19">
        <v>2</v>
      </c>
      <c r="L3" s="19">
        <f t="shared" ref="L3:L40" si="7">IFERROR(VLOOKUP(J3, $S$2:$X$191, 5, FALSE),-20)</f>
        <v>123</v>
      </c>
      <c r="M3" s="24" t="s">
        <v>458</v>
      </c>
      <c r="N3" s="24" t="str">
        <f t="shared" ref="N3:N34" si="8">_xlfn.CONCAT(LEFT(M3,1),". ", RIGHT(M3,LEN(M3)-FIND(" ",M3)))</f>
        <v>L. Jackson</v>
      </c>
      <c r="O3" s="25">
        <v>2</v>
      </c>
      <c r="P3" s="13">
        <f t="shared" ref="P3:P34" si="9">VLOOKUP(N3, $S$2:$X$191, 5, FALSE)</f>
        <v>68</v>
      </c>
      <c r="R3">
        <v>2</v>
      </c>
      <c r="S3" t="s">
        <v>313</v>
      </c>
      <c r="T3" t="s">
        <v>312</v>
      </c>
      <c r="U3">
        <v>247</v>
      </c>
      <c r="V3" s="14">
        <f t="shared" si="1"/>
        <v>68.094890510948915</v>
      </c>
      <c r="W3" s="14">
        <f t="shared" si="2"/>
        <v>123</v>
      </c>
      <c r="X3" s="14">
        <v>25.9</v>
      </c>
      <c r="Y3" s="14">
        <f t="shared" ref="Y3:Y66" si="10">IF(T3="TE",VLOOKUP(S3,$J$2:$K$40,2,FALSE),IF(T3="RB",VLOOKUP(S3,$B$2:$C$105,2,FALSE),IF(T3="WR",VLOOKUP(S3,$F$2:$G$86,2,FALSE),IF(T3="QB",VLOOKUP(S3,$N$2:$O$34,2,FALSE)))))</f>
        <v>2</v>
      </c>
      <c r="AA3" t="s">
        <v>495</v>
      </c>
      <c r="AB3" t="s">
        <v>497</v>
      </c>
      <c r="AC3" t="s">
        <v>498</v>
      </c>
      <c r="AD3" t="s">
        <v>499</v>
      </c>
      <c r="AJ3" t="str">
        <f t="shared" ref="AJ3:AJ10" si="11">RIGHT(S3,LEN(S3)-FIND(" ",S3))</f>
        <v>McBride</v>
      </c>
      <c r="AK3" t="str">
        <f t="shared" ref="AK3:AK10" si="12">LEFT(S3,1)</f>
        <v>T</v>
      </c>
      <c r="AL3" t="str">
        <f t="shared" ref="AL3:AL10" si="13">_xlfn.CONCAT(AK3,". ",AJ3)</f>
        <v>T. McBride</v>
      </c>
      <c r="AN3" t="str">
        <f t="shared" ref="AN3:AN66" si="14">_xlfn.CONCAT(LEFT(S3,1),". ", RIGHT(S3,LEN(S3)-FIND(" ",S3)))</f>
        <v>T. McBride</v>
      </c>
    </row>
    <row r="4" spans="1:40">
      <c r="A4" s="5" t="s">
        <v>2</v>
      </c>
      <c r="B4" s="5" t="str">
        <f t="shared" si="3"/>
        <v>J. Gibbs</v>
      </c>
      <c r="C4" s="21">
        <v>2.8</v>
      </c>
      <c r="D4" s="21">
        <f t="shared" si="4"/>
        <v>101</v>
      </c>
      <c r="E4" s="22" t="s">
        <v>122</v>
      </c>
      <c r="F4" s="22" t="str">
        <f t="shared" si="5"/>
        <v>C. Lamb</v>
      </c>
      <c r="G4" s="17">
        <v>3.1666666666666665</v>
      </c>
      <c r="H4" s="17">
        <f t="shared" si="6"/>
        <v>68</v>
      </c>
      <c r="I4" s="23" t="s">
        <v>212</v>
      </c>
      <c r="J4" s="23" t="str">
        <f t="shared" si="0"/>
        <v>G. Kittle</v>
      </c>
      <c r="K4" s="19">
        <v>2.8</v>
      </c>
      <c r="L4" s="19">
        <f t="shared" si="7"/>
        <v>83</v>
      </c>
      <c r="M4" s="24" t="s">
        <v>456</v>
      </c>
      <c r="N4" s="24" t="str">
        <f t="shared" si="8"/>
        <v>J. Daniels</v>
      </c>
      <c r="O4" s="25">
        <v>2.8</v>
      </c>
      <c r="P4" s="13">
        <f t="shared" si="9"/>
        <v>63</v>
      </c>
      <c r="R4">
        <v>3</v>
      </c>
      <c r="S4" t="s">
        <v>255</v>
      </c>
      <c r="T4" s="4" t="s">
        <v>283</v>
      </c>
      <c r="U4">
        <v>311</v>
      </c>
      <c r="V4" s="14">
        <f t="shared" si="1"/>
        <v>119.42222222222222</v>
      </c>
      <c r="W4" s="14">
        <f t="shared" si="2"/>
        <v>109</v>
      </c>
      <c r="X4" s="14">
        <v>3.1</v>
      </c>
      <c r="Y4" s="14">
        <f t="shared" si="10"/>
        <v>1.2</v>
      </c>
      <c r="AA4" t="s">
        <v>496</v>
      </c>
      <c r="AB4" t="s">
        <v>139</v>
      </c>
      <c r="AC4" t="s">
        <v>228</v>
      </c>
      <c r="AD4" t="s">
        <v>465</v>
      </c>
      <c r="AJ4" t="str">
        <f t="shared" si="11"/>
        <v>Robinson</v>
      </c>
      <c r="AK4" t="str">
        <f t="shared" si="12"/>
        <v>B</v>
      </c>
      <c r="AL4" t="str">
        <f t="shared" si="13"/>
        <v>B. Robinson</v>
      </c>
      <c r="AN4" t="str">
        <f t="shared" si="14"/>
        <v>B. Robinson</v>
      </c>
    </row>
    <row r="5" spans="1:40">
      <c r="A5" s="5" t="s">
        <v>7</v>
      </c>
      <c r="B5" s="5" t="str">
        <f t="shared" si="3"/>
        <v>D. Henry</v>
      </c>
      <c r="C5" s="21">
        <v>5.4</v>
      </c>
      <c r="D5" s="21">
        <f t="shared" si="4"/>
        <v>70</v>
      </c>
      <c r="E5" s="22" t="s">
        <v>123</v>
      </c>
      <c r="F5" s="22" t="str">
        <f t="shared" si="5"/>
        <v>P. Nacua</v>
      </c>
      <c r="G5" s="17">
        <v>4.5</v>
      </c>
      <c r="H5" s="17">
        <f t="shared" si="6"/>
        <v>42</v>
      </c>
      <c r="I5" s="23" t="s">
        <v>214</v>
      </c>
      <c r="J5" s="23" t="str">
        <f t="shared" si="0"/>
        <v>S. LaPorta</v>
      </c>
      <c r="K5" s="19">
        <v>4.4000000000000004</v>
      </c>
      <c r="L5" s="19">
        <f t="shared" si="7"/>
        <v>54</v>
      </c>
      <c r="M5" s="24" t="s">
        <v>457</v>
      </c>
      <c r="N5" s="24" t="str">
        <f t="shared" si="8"/>
        <v>J. Hurts</v>
      </c>
      <c r="O5" s="25">
        <v>4</v>
      </c>
      <c r="P5" s="13">
        <f t="shared" si="9"/>
        <v>61</v>
      </c>
      <c r="R5">
        <v>4</v>
      </c>
      <c r="S5" t="s">
        <v>256</v>
      </c>
      <c r="T5" s="4" t="s">
        <v>283</v>
      </c>
      <c r="U5">
        <v>303</v>
      </c>
      <c r="V5" s="14">
        <f t="shared" si="1"/>
        <v>111.42222222222222</v>
      </c>
      <c r="W5" s="14">
        <f t="shared" si="2"/>
        <v>101</v>
      </c>
      <c r="X5" s="14">
        <v>5.4</v>
      </c>
      <c r="Y5" s="14">
        <f t="shared" si="10"/>
        <v>2.8</v>
      </c>
      <c r="AA5">
        <v>202</v>
      </c>
      <c r="AB5">
        <v>235</v>
      </c>
      <c r="AC5">
        <v>124</v>
      </c>
      <c r="AD5">
        <v>291</v>
      </c>
      <c r="AJ5" t="str">
        <f t="shared" si="11"/>
        <v>Gibbs</v>
      </c>
      <c r="AK5" t="str">
        <f t="shared" si="12"/>
        <v>J</v>
      </c>
      <c r="AL5" t="str">
        <f t="shared" si="13"/>
        <v>J. Gibbs</v>
      </c>
      <c r="AN5" t="str">
        <f t="shared" si="14"/>
        <v>J. Gibbs</v>
      </c>
    </row>
    <row r="6" spans="1:40">
      <c r="A6" s="5" t="s">
        <v>4</v>
      </c>
      <c r="B6" s="5" t="str">
        <f t="shared" si="3"/>
        <v>A. Jeanty</v>
      </c>
      <c r="C6" s="21">
        <v>5.4</v>
      </c>
      <c r="D6" s="21">
        <f t="shared" si="4"/>
        <v>71</v>
      </c>
      <c r="E6" s="22" t="s">
        <v>125</v>
      </c>
      <c r="F6" s="22" t="str">
        <f t="shared" si="5"/>
        <v>M. Nabers</v>
      </c>
      <c r="G6" s="17">
        <v>5.5</v>
      </c>
      <c r="H6" s="17">
        <f t="shared" si="6"/>
        <v>44</v>
      </c>
      <c r="I6" s="23" t="s">
        <v>216</v>
      </c>
      <c r="J6" s="23" t="str">
        <f t="shared" si="0"/>
        <v>T. Hockenson</v>
      </c>
      <c r="K6" s="19">
        <v>5.6</v>
      </c>
      <c r="L6" s="19">
        <f t="shared" si="7"/>
        <v>52</v>
      </c>
      <c r="M6" s="24" t="s">
        <v>459</v>
      </c>
      <c r="N6" s="24" t="str">
        <f t="shared" si="8"/>
        <v>J. Burrow</v>
      </c>
      <c r="O6" s="25">
        <v>4.8</v>
      </c>
      <c r="P6" s="13">
        <f t="shared" si="9"/>
        <v>40</v>
      </c>
      <c r="R6">
        <v>5</v>
      </c>
      <c r="S6" t="s">
        <v>257</v>
      </c>
      <c r="T6" s="4" t="s">
        <v>283</v>
      </c>
      <c r="U6">
        <v>300</v>
      </c>
      <c r="V6" s="14">
        <f t="shared" si="1"/>
        <v>108.42222222222222</v>
      </c>
      <c r="W6" s="14">
        <f t="shared" si="2"/>
        <v>98</v>
      </c>
      <c r="X6" s="14">
        <v>2.2000000000000002</v>
      </c>
      <c r="Y6" s="14">
        <f t="shared" si="10"/>
        <v>2.4</v>
      </c>
      <c r="AJ6" t="str">
        <f t="shared" si="11"/>
        <v>Barkley</v>
      </c>
      <c r="AK6" t="str">
        <f t="shared" si="12"/>
        <v>S</v>
      </c>
      <c r="AL6" t="str">
        <f t="shared" si="13"/>
        <v>S. Barkley</v>
      </c>
      <c r="AN6" t="str">
        <f t="shared" si="14"/>
        <v>S. Barkley</v>
      </c>
    </row>
    <row r="7" spans="1:40">
      <c r="A7" s="5" t="s">
        <v>5</v>
      </c>
      <c r="B7" s="5" t="str">
        <f t="shared" si="3"/>
        <v>C. McCaffrey</v>
      </c>
      <c r="C7" s="21">
        <v>5.6</v>
      </c>
      <c r="D7" s="21">
        <f t="shared" si="4"/>
        <v>69</v>
      </c>
      <c r="E7" s="22" t="s">
        <v>124</v>
      </c>
      <c r="F7" s="22" t="str">
        <f t="shared" si="5"/>
        <v>N. Collins</v>
      </c>
      <c r="G7" s="17">
        <v>6</v>
      </c>
      <c r="H7" s="17">
        <f t="shared" si="6"/>
        <v>41</v>
      </c>
      <c r="I7" s="23" t="s">
        <v>217</v>
      </c>
      <c r="J7" s="23" t="str">
        <f t="shared" si="0"/>
        <v>T. Kelce</v>
      </c>
      <c r="K7" s="19">
        <v>6.6</v>
      </c>
      <c r="L7" s="19">
        <f t="shared" si="7"/>
        <v>43</v>
      </c>
      <c r="M7" s="24" t="s">
        <v>460</v>
      </c>
      <c r="N7" s="24" t="str">
        <f t="shared" si="8"/>
        <v>P. Mahomes</v>
      </c>
      <c r="O7" s="25">
        <v>6</v>
      </c>
      <c r="P7" s="13">
        <f t="shared" si="9"/>
        <v>36</v>
      </c>
      <c r="R7">
        <v>6</v>
      </c>
      <c r="S7" t="s">
        <v>277</v>
      </c>
      <c r="T7" t="s">
        <v>278</v>
      </c>
      <c r="U7">
        <v>329</v>
      </c>
      <c r="V7" s="14">
        <f t="shared" si="1"/>
        <v>131.61494252873564</v>
      </c>
      <c r="W7" s="14">
        <f t="shared" si="2"/>
        <v>94</v>
      </c>
      <c r="X7" s="14">
        <v>1</v>
      </c>
      <c r="Y7" s="14">
        <f t="shared" si="10"/>
        <v>1</v>
      </c>
      <c r="AJ7" t="str">
        <f t="shared" si="11"/>
        <v>Chase</v>
      </c>
      <c r="AK7" t="str">
        <f t="shared" si="12"/>
        <v>J</v>
      </c>
      <c r="AL7" t="str">
        <f t="shared" si="13"/>
        <v>J. Chase</v>
      </c>
      <c r="AN7" t="str">
        <f t="shared" si="14"/>
        <v>J. Chase</v>
      </c>
    </row>
    <row r="8" spans="1:40">
      <c r="A8" s="5" t="s">
        <v>6</v>
      </c>
      <c r="B8" s="5" t="str">
        <f t="shared" si="3"/>
        <v>D. Achane</v>
      </c>
      <c r="C8" s="21">
        <v>6.6</v>
      </c>
      <c r="D8" s="21">
        <f t="shared" si="4"/>
        <v>66</v>
      </c>
      <c r="E8" s="22" t="s">
        <v>127</v>
      </c>
      <c r="F8" s="22" t="str">
        <f t="shared" si="5"/>
        <v>A. St. Brown</v>
      </c>
      <c r="G8" s="17">
        <v>6.5</v>
      </c>
      <c r="H8" s="17">
        <f t="shared" si="6"/>
        <v>41</v>
      </c>
      <c r="I8" s="23" t="s">
        <v>219</v>
      </c>
      <c r="J8" s="23" t="str">
        <f t="shared" si="0"/>
        <v>D. Njoku</v>
      </c>
      <c r="K8" s="19">
        <v>7.2</v>
      </c>
      <c r="L8" s="19">
        <f t="shared" si="7"/>
        <v>36</v>
      </c>
      <c r="M8" s="24" t="s">
        <v>461</v>
      </c>
      <c r="N8" s="24" t="str">
        <f t="shared" si="8"/>
        <v>B. Mayfield</v>
      </c>
      <c r="O8" s="25">
        <v>7.6</v>
      </c>
      <c r="P8" s="13">
        <f t="shared" si="9"/>
        <v>21</v>
      </c>
      <c r="R8">
        <v>7</v>
      </c>
      <c r="S8" t="s">
        <v>343</v>
      </c>
      <c r="T8" t="s">
        <v>312</v>
      </c>
      <c r="U8">
        <v>207</v>
      </c>
      <c r="V8" s="14">
        <f t="shared" si="1"/>
        <v>28.094890510948915</v>
      </c>
      <c r="W8" s="14">
        <f t="shared" si="2"/>
        <v>83</v>
      </c>
      <c r="X8" s="14">
        <v>37.9</v>
      </c>
      <c r="Y8" s="14">
        <f t="shared" si="10"/>
        <v>2.8</v>
      </c>
      <c r="Z8" t="s">
        <v>501</v>
      </c>
      <c r="AJ8" t="str">
        <f t="shared" si="11"/>
        <v>Kittle</v>
      </c>
      <c r="AK8" t="str">
        <f t="shared" si="12"/>
        <v>G</v>
      </c>
      <c r="AL8" t="str">
        <f t="shared" si="13"/>
        <v>G. Kittle</v>
      </c>
      <c r="AN8" t="str">
        <f t="shared" si="14"/>
        <v>G. Kittle</v>
      </c>
    </row>
    <row r="9" spans="1:40">
      <c r="A9" s="5" t="s">
        <v>10</v>
      </c>
      <c r="B9" s="5" t="str">
        <f t="shared" si="3"/>
        <v>J. Jacobs</v>
      </c>
      <c r="C9" s="21">
        <v>9</v>
      </c>
      <c r="D9" s="21">
        <f t="shared" si="4"/>
        <v>58</v>
      </c>
      <c r="E9" s="22" t="s">
        <v>523</v>
      </c>
      <c r="F9" s="22" t="str">
        <f t="shared" si="5"/>
        <v>B. Thomas</v>
      </c>
      <c r="G9" s="17">
        <v>7.5</v>
      </c>
      <c r="H9" s="17">
        <f t="shared" si="6"/>
        <v>39</v>
      </c>
      <c r="I9" s="23" t="s">
        <v>220</v>
      </c>
      <c r="J9" s="23" t="str">
        <f t="shared" si="0"/>
        <v>E. Engram</v>
      </c>
      <c r="K9" s="19">
        <v>8.4</v>
      </c>
      <c r="L9" s="19">
        <f t="shared" si="7"/>
        <v>30</v>
      </c>
      <c r="M9" s="24" t="s">
        <v>462</v>
      </c>
      <c r="N9" s="24" t="str">
        <f t="shared" si="8"/>
        <v>B. Nix</v>
      </c>
      <c r="O9" s="25">
        <v>7.8</v>
      </c>
      <c r="P9" s="13">
        <f t="shared" si="9"/>
        <v>19</v>
      </c>
      <c r="R9">
        <v>8</v>
      </c>
      <c r="S9" t="s">
        <v>258</v>
      </c>
      <c r="T9" s="4" t="s">
        <v>283</v>
      </c>
      <c r="U9">
        <v>273</v>
      </c>
      <c r="V9" s="14">
        <f t="shared" si="1"/>
        <v>81.422222222222217</v>
      </c>
      <c r="W9" s="14">
        <f t="shared" si="2"/>
        <v>71</v>
      </c>
      <c r="X9" s="14">
        <v>11.4</v>
      </c>
      <c r="Y9" s="14">
        <f t="shared" si="10"/>
        <v>5.4</v>
      </c>
      <c r="Z9" t="s">
        <v>502</v>
      </c>
      <c r="AJ9" t="str">
        <f t="shared" si="11"/>
        <v>Jeanty</v>
      </c>
      <c r="AK9" t="str">
        <f t="shared" si="12"/>
        <v>A</v>
      </c>
      <c r="AL9" t="str">
        <f t="shared" si="13"/>
        <v>A. Jeanty</v>
      </c>
      <c r="AN9" t="str">
        <f t="shared" si="14"/>
        <v>A. Jeanty</v>
      </c>
    </row>
    <row r="10" spans="1:40">
      <c r="A10" s="5" t="s">
        <v>8</v>
      </c>
      <c r="B10" s="5" t="str">
        <f t="shared" si="3"/>
        <v>B. Irving</v>
      </c>
      <c r="C10" s="21">
        <v>9.1999999999999993</v>
      </c>
      <c r="D10" s="21">
        <f t="shared" si="4"/>
        <v>39</v>
      </c>
      <c r="E10" s="22" t="s">
        <v>129</v>
      </c>
      <c r="F10" s="22" t="str">
        <f t="shared" si="5"/>
        <v>D. London</v>
      </c>
      <c r="G10" s="17">
        <v>9.6666666666666661</v>
      </c>
      <c r="H10" s="17">
        <f t="shared" si="6"/>
        <v>22</v>
      </c>
      <c r="I10" s="23" t="s">
        <v>215</v>
      </c>
      <c r="J10" s="23" t="str">
        <f t="shared" si="0"/>
        <v>M. Andrews</v>
      </c>
      <c r="K10" s="19">
        <v>8.4</v>
      </c>
      <c r="L10" s="19">
        <f t="shared" si="7"/>
        <v>42</v>
      </c>
      <c r="M10" s="24" t="s">
        <v>463</v>
      </c>
      <c r="N10" s="24" t="str">
        <f t="shared" si="8"/>
        <v>K. Murray</v>
      </c>
      <c r="O10" s="25">
        <v>10.199999999999999</v>
      </c>
      <c r="P10" s="13">
        <f t="shared" si="9"/>
        <v>23</v>
      </c>
      <c r="R10">
        <v>9</v>
      </c>
      <c r="S10" t="s">
        <v>259</v>
      </c>
      <c r="T10" s="4" t="s">
        <v>283</v>
      </c>
      <c r="U10">
        <v>272</v>
      </c>
      <c r="V10" s="14">
        <f t="shared" si="1"/>
        <v>80.422222222222217</v>
      </c>
      <c r="W10" s="14">
        <f t="shared" si="2"/>
        <v>70</v>
      </c>
      <c r="X10" s="14">
        <v>9.1999999999999993</v>
      </c>
      <c r="Y10" s="14">
        <f t="shared" si="10"/>
        <v>5.4</v>
      </c>
      <c r="Z10" t="s">
        <v>503</v>
      </c>
      <c r="AJ10" t="str">
        <f t="shared" si="11"/>
        <v>Henry</v>
      </c>
      <c r="AK10" t="str">
        <f t="shared" si="12"/>
        <v>D</v>
      </c>
      <c r="AL10" t="str">
        <f t="shared" si="13"/>
        <v>D. Henry</v>
      </c>
      <c r="AN10" t="str">
        <f t="shared" si="14"/>
        <v>D. Henry</v>
      </c>
    </row>
    <row r="11" spans="1:40">
      <c r="A11" s="5" t="s">
        <v>9</v>
      </c>
      <c r="B11" s="5" t="str">
        <f t="shared" si="3"/>
        <v>J. Taylor</v>
      </c>
      <c r="C11" s="21">
        <v>9.6</v>
      </c>
      <c r="D11" s="21">
        <f t="shared" si="4"/>
        <v>45</v>
      </c>
      <c r="E11" s="22" t="s">
        <v>128</v>
      </c>
      <c r="F11" s="22" t="str">
        <f t="shared" si="5"/>
        <v>A. Brown</v>
      </c>
      <c r="G11" s="17">
        <v>9.6666666666666661</v>
      </c>
      <c r="H11" s="17">
        <f t="shared" si="6"/>
        <v>19</v>
      </c>
      <c r="I11" s="23" t="s">
        <v>218</v>
      </c>
      <c r="J11" s="23" t="str">
        <f t="shared" si="0"/>
        <v>T. Kraft</v>
      </c>
      <c r="K11" s="19">
        <v>9.8000000000000007</v>
      </c>
      <c r="L11" s="19">
        <f t="shared" si="7"/>
        <v>27</v>
      </c>
      <c r="M11" s="24" t="s">
        <v>464</v>
      </c>
      <c r="N11" s="24" t="str">
        <f t="shared" si="8"/>
        <v>B. Purdy</v>
      </c>
      <c r="O11" s="25">
        <v>10.4</v>
      </c>
      <c r="P11" s="13">
        <f t="shared" si="9"/>
        <v>21</v>
      </c>
      <c r="R11">
        <v>10</v>
      </c>
      <c r="S11" t="s">
        <v>260</v>
      </c>
      <c r="T11" s="4" t="s">
        <v>283</v>
      </c>
      <c r="U11">
        <v>271</v>
      </c>
      <c r="V11" s="14">
        <f t="shared" si="1"/>
        <v>79.422222222222217</v>
      </c>
      <c r="W11" s="14">
        <f t="shared" si="2"/>
        <v>69</v>
      </c>
      <c r="X11" s="14">
        <v>13.9</v>
      </c>
      <c r="Y11" s="14">
        <f t="shared" si="10"/>
        <v>5.6</v>
      </c>
      <c r="Z11" t="s">
        <v>504</v>
      </c>
      <c r="AJ11" t="str">
        <f t="shared" ref="AJ11:AJ74" si="15">RIGHT(S11,LEN(S11)-FIND(" ",S11))</f>
        <v>McCaffrey</v>
      </c>
      <c r="AK11" t="str">
        <f t="shared" ref="AK11:AK74" si="16">LEFT(S11,1)</f>
        <v>C</v>
      </c>
      <c r="AL11" t="str">
        <f t="shared" ref="AL11:AL74" si="17">_xlfn.CONCAT(AK11,". ",AJ11)</f>
        <v>C. McCaffrey</v>
      </c>
      <c r="AN11" t="str">
        <f t="shared" si="14"/>
        <v>C. McCaffrey</v>
      </c>
    </row>
    <row r="12" spans="1:40">
      <c r="A12" s="5" t="s">
        <v>11</v>
      </c>
      <c r="B12" s="5" t="str">
        <f t="shared" si="3"/>
        <v>K. Williams</v>
      </c>
      <c r="C12" s="21">
        <v>11.2</v>
      </c>
      <c r="D12" s="21">
        <f t="shared" si="4"/>
        <v>36</v>
      </c>
      <c r="E12" s="22" t="s">
        <v>130</v>
      </c>
      <c r="F12" s="22" t="str">
        <f t="shared" si="5"/>
        <v>L. McConkey</v>
      </c>
      <c r="G12" s="17">
        <v>11.333333333333334</v>
      </c>
      <c r="H12" s="17">
        <f t="shared" si="6"/>
        <v>5</v>
      </c>
      <c r="I12" s="23" t="s">
        <v>221</v>
      </c>
      <c r="J12" s="23" t="str">
        <f t="shared" si="0"/>
        <v>T. Warren</v>
      </c>
      <c r="K12" s="19">
        <v>11</v>
      </c>
      <c r="L12" s="19">
        <f t="shared" si="7"/>
        <v>21</v>
      </c>
      <c r="M12" s="24" t="s">
        <v>471</v>
      </c>
      <c r="N12" s="24" t="str">
        <f t="shared" si="8"/>
        <v>D. Prescott</v>
      </c>
      <c r="O12" s="25">
        <v>12.6</v>
      </c>
      <c r="P12" s="13">
        <f t="shared" si="9"/>
        <v>-1</v>
      </c>
      <c r="R12">
        <v>12</v>
      </c>
      <c r="S12" t="s">
        <v>271</v>
      </c>
      <c r="T12" t="s">
        <v>272</v>
      </c>
      <c r="U12">
        <v>359</v>
      </c>
      <c r="V12" s="14">
        <f t="shared" si="1"/>
        <v>145.41891891891891</v>
      </c>
      <c r="W12" s="14">
        <f t="shared" si="2"/>
        <v>68</v>
      </c>
      <c r="X12" s="14">
        <v>22.8</v>
      </c>
      <c r="Y12" s="14">
        <f t="shared" si="10"/>
        <v>2</v>
      </c>
      <c r="Z12" t="s">
        <v>505</v>
      </c>
      <c r="AD12" s="26"/>
      <c r="AE12" s="27"/>
      <c r="AF12" s="27"/>
      <c r="AG12" s="27"/>
      <c r="AJ12" t="str">
        <f t="shared" si="15"/>
        <v>Jackson</v>
      </c>
      <c r="AK12" t="str">
        <f t="shared" si="16"/>
        <v>L</v>
      </c>
      <c r="AL12" t="str">
        <f t="shared" si="17"/>
        <v>L. Jackson</v>
      </c>
      <c r="AN12" t="str">
        <f t="shared" si="14"/>
        <v>L. Jackson</v>
      </c>
    </row>
    <row r="13" spans="1:40">
      <c r="A13" s="5" t="s">
        <v>13</v>
      </c>
      <c r="B13" s="5" t="str">
        <f t="shared" si="3"/>
        <v>C. Brown</v>
      </c>
      <c r="C13" s="21">
        <v>12.4</v>
      </c>
      <c r="D13" s="21">
        <f t="shared" si="4"/>
        <v>32</v>
      </c>
      <c r="E13" s="22" t="s">
        <v>131</v>
      </c>
      <c r="F13" s="22" t="str">
        <f t="shared" si="5"/>
        <v>T. Higgins</v>
      </c>
      <c r="G13" s="17">
        <v>12.666666666666666</v>
      </c>
      <c r="H13" s="17">
        <f t="shared" si="6"/>
        <v>0</v>
      </c>
      <c r="I13" s="23" t="s">
        <v>222</v>
      </c>
      <c r="J13" s="23" t="str">
        <f t="shared" si="0"/>
        <v>D. Kincaid</v>
      </c>
      <c r="K13" s="19">
        <v>12.6</v>
      </c>
      <c r="L13" s="19">
        <f t="shared" si="7"/>
        <v>18</v>
      </c>
      <c r="M13" s="24" t="s">
        <v>472</v>
      </c>
      <c r="N13" s="24" t="str">
        <f t="shared" si="8"/>
        <v>J. Fields</v>
      </c>
      <c r="O13" s="25">
        <v>13.2</v>
      </c>
      <c r="P13" s="13">
        <f t="shared" si="9"/>
        <v>-3</v>
      </c>
      <c r="R13">
        <v>11</v>
      </c>
      <c r="S13" t="s">
        <v>285</v>
      </c>
      <c r="T13" t="s">
        <v>278</v>
      </c>
      <c r="U13">
        <v>303</v>
      </c>
      <c r="V13" s="14">
        <f t="shared" si="1"/>
        <v>105.61494252873564</v>
      </c>
      <c r="W13" s="14">
        <f t="shared" si="2"/>
        <v>68</v>
      </c>
      <c r="X13" s="14">
        <v>5.6</v>
      </c>
      <c r="Y13" s="14">
        <f t="shared" si="10"/>
        <v>3.1666666666666665</v>
      </c>
      <c r="Z13" t="s">
        <v>506</v>
      </c>
      <c r="AD13" s="26"/>
      <c r="AE13" s="27"/>
      <c r="AF13" s="27"/>
      <c r="AG13" s="27"/>
      <c r="AJ13" t="str">
        <f t="shared" si="15"/>
        <v>Lamb</v>
      </c>
      <c r="AK13" t="str">
        <f t="shared" si="16"/>
        <v>C</v>
      </c>
      <c r="AL13" t="str">
        <f t="shared" si="17"/>
        <v>C. Lamb</v>
      </c>
      <c r="AN13" t="str">
        <f t="shared" si="14"/>
        <v>C. Lamb</v>
      </c>
    </row>
    <row r="14" spans="1:40">
      <c r="A14" s="5" t="s">
        <v>12</v>
      </c>
      <c r="B14" s="5" t="str">
        <f t="shared" si="3"/>
        <v>J. Cook</v>
      </c>
      <c r="C14" s="21">
        <v>12.6</v>
      </c>
      <c r="D14" s="21">
        <f t="shared" si="4"/>
        <v>18</v>
      </c>
      <c r="E14" s="22" t="s">
        <v>135</v>
      </c>
      <c r="F14" s="22" t="str">
        <f t="shared" si="5"/>
        <v>J. Smith-Njigba</v>
      </c>
      <c r="G14" s="17">
        <v>14.5</v>
      </c>
      <c r="H14" s="17">
        <f t="shared" si="6"/>
        <v>-13</v>
      </c>
      <c r="I14" s="23" t="s">
        <v>225</v>
      </c>
      <c r="J14" s="23" t="str">
        <f t="shared" si="0"/>
        <v>J. Ferguson</v>
      </c>
      <c r="K14" s="19">
        <v>14</v>
      </c>
      <c r="L14" s="19">
        <f t="shared" si="7"/>
        <v>21</v>
      </c>
      <c r="M14" s="24" t="s">
        <v>469</v>
      </c>
      <c r="N14" s="24" t="str">
        <f t="shared" si="8"/>
        <v>C. Williams</v>
      </c>
      <c r="O14" s="25">
        <v>14</v>
      </c>
      <c r="P14" s="13">
        <f t="shared" si="9"/>
        <v>0</v>
      </c>
      <c r="R14">
        <v>13</v>
      </c>
      <c r="S14" t="s">
        <v>261</v>
      </c>
      <c r="T14" s="4" t="s">
        <v>283</v>
      </c>
      <c r="U14">
        <v>268</v>
      </c>
      <c r="V14" s="14">
        <f t="shared" si="1"/>
        <v>76.422222222222217</v>
      </c>
      <c r="W14" s="14">
        <f t="shared" si="2"/>
        <v>66</v>
      </c>
      <c r="X14" s="14">
        <v>15.8</v>
      </c>
      <c r="Y14" s="14">
        <f t="shared" si="10"/>
        <v>6.6</v>
      </c>
      <c r="Z14" t="s">
        <v>507</v>
      </c>
      <c r="AD14" s="26"/>
      <c r="AE14" s="27"/>
      <c r="AF14" s="27"/>
      <c r="AG14" s="27"/>
      <c r="AJ14" t="str">
        <f t="shared" si="15"/>
        <v>Achane</v>
      </c>
      <c r="AK14" t="str">
        <f t="shared" si="16"/>
        <v>D</v>
      </c>
      <c r="AL14" t="str">
        <f t="shared" si="17"/>
        <v>D. Achane</v>
      </c>
      <c r="AN14" t="str">
        <f t="shared" si="14"/>
        <v>D. Achane</v>
      </c>
    </row>
    <row r="15" spans="1:40">
      <c r="A15" s="5" t="s">
        <v>267</v>
      </c>
      <c r="B15" s="5" t="str">
        <f t="shared" si="3"/>
        <v>K. Walker</v>
      </c>
      <c r="C15" s="21">
        <v>13</v>
      </c>
      <c r="D15" s="21">
        <f t="shared" si="4"/>
        <v>-10</v>
      </c>
      <c r="E15" s="22" t="s">
        <v>133</v>
      </c>
      <c r="F15" s="22" t="str">
        <f t="shared" si="5"/>
        <v>T. Hill</v>
      </c>
      <c r="G15" s="17">
        <v>14.833333333333334</v>
      </c>
      <c r="H15" s="17">
        <f t="shared" si="6"/>
        <v>36</v>
      </c>
      <c r="I15" s="23" t="s">
        <v>224</v>
      </c>
      <c r="J15" s="23" t="str">
        <f t="shared" si="0"/>
        <v>C. Loveland</v>
      </c>
      <c r="K15" s="19">
        <v>14.2</v>
      </c>
      <c r="L15" s="19">
        <f t="shared" si="7"/>
        <v>24</v>
      </c>
      <c r="M15" s="24" t="s">
        <v>467</v>
      </c>
      <c r="N15" s="24" t="str">
        <f t="shared" si="8"/>
        <v>D. Maye</v>
      </c>
      <c r="O15" s="25">
        <v>14.6</v>
      </c>
      <c r="P15" s="13">
        <f t="shared" si="9"/>
        <v>11</v>
      </c>
      <c r="R15">
        <v>14</v>
      </c>
      <c r="S15" t="s">
        <v>273</v>
      </c>
      <c r="T15" t="s">
        <v>272</v>
      </c>
      <c r="U15">
        <v>356</v>
      </c>
      <c r="V15" s="14">
        <f t="shared" si="1"/>
        <v>142.41891891891891</v>
      </c>
      <c r="W15" s="14">
        <f t="shared" si="2"/>
        <v>65</v>
      </c>
      <c r="X15" s="14">
        <v>21.3</v>
      </c>
      <c r="Y15" s="14">
        <f t="shared" si="10"/>
        <v>1.4</v>
      </c>
      <c r="Z15" t="s">
        <v>508</v>
      </c>
      <c r="AJ15" t="str">
        <f t="shared" si="15"/>
        <v>Allen</v>
      </c>
      <c r="AK15" t="str">
        <f t="shared" si="16"/>
        <v>J</v>
      </c>
      <c r="AL15" t="str">
        <f t="shared" si="17"/>
        <v>J. Allen</v>
      </c>
      <c r="AN15" t="str">
        <f t="shared" si="14"/>
        <v>J. Allen</v>
      </c>
    </row>
    <row r="16" spans="1:40">
      <c r="A16" s="5" t="s">
        <v>16</v>
      </c>
      <c r="B16" s="5" t="str">
        <f t="shared" si="3"/>
        <v>B. Hall</v>
      </c>
      <c r="C16" s="21">
        <v>15</v>
      </c>
      <c r="D16" s="21">
        <f t="shared" si="4"/>
        <v>13</v>
      </c>
      <c r="E16" s="22" t="s">
        <v>134</v>
      </c>
      <c r="F16" s="22" t="str">
        <f t="shared" si="5"/>
        <v>D. Adams</v>
      </c>
      <c r="G16" s="17">
        <v>15.333333333333334</v>
      </c>
      <c r="H16" s="17">
        <f t="shared" si="6"/>
        <v>-1</v>
      </c>
      <c r="I16" s="23" t="s">
        <v>223</v>
      </c>
      <c r="J16" s="23" t="str">
        <f t="shared" si="0"/>
        <v>D. Goedert</v>
      </c>
      <c r="K16" s="19">
        <v>14.4</v>
      </c>
      <c r="L16" s="19">
        <f t="shared" si="7"/>
        <v>19</v>
      </c>
      <c r="M16" s="24" t="s">
        <v>470</v>
      </c>
      <c r="N16" s="24" t="str">
        <f t="shared" si="8"/>
        <v>J. Herbert</v>
      </c>
      <c r="O16" s="25">
        <v>14.8</v>
      </c>
      <c r="P16" s="13">
        <f t="shared" si="9"/>
        <v>-4</v>
      </c>
      <c r="R16">
        <v>15</v>
      </c>
      <c r="S16" t="s">
        <v>274</v>
      </c>
      <c r="T16" t="s">
        <v>272</v>
      </c>
      <c r="U16">
        <v>354</v>
      </c>
      <c r="V16" s="14">
        <f t="shared" si="1"/>
        <v>140.41891891891891</v>
      </c>
      <c r="W16" s="14">
        <f t="shared" si="2"/>
        <v>63</v>
      </c>
      <c r="X16" s="14">
        <v>31.4</v>
      </c>
      <c r="Y16" s="14">
        <f t="shared" si="10"/>
        <v>2.8</v>
      </c>
      <c r="Z16" t="s">
        <v>509</v>
      </c>
      <c r="AJ16" t="str">
        <f t="shared" si="15"/>
        <v>Daniels</v>
      </c>
      <c r="AK16" t="str">
        <f t="shared" si="16"/>
        <v>J</v>
      </c>
      <c r="AL16" t="str">
        <f t="shared" si="17"/>
        <v>J. Daniels</v>
      </c>
      <c r="AN16" t="str">
        <f t="shared" si="14"/>
        <v>J. Daniels</v>
      </c>
    </row>
    <row r="17" spans="1:40">
      <c r="A17" s="5" t="s">
        <v>15</v>
      </c>
      <c r="B17" s="5" t="str">
        <f t="shared" si="3"/>
        <v>A. Kamara</v>
      </c>
      <c r="C17" s="21">
        <v>16.399999999999999</v>
      </c>
      <c r="D17" s="21">
        <f t="shared" si="4"/>
        <v>26</v>
      </c>
      <c r="E17" s="22" t="s">
        <v>137</v>
      </c>
      <c r="F17" s="22" t="str">
        <f t="shared" si="5"/>
        <v>G. Wilson</v>
      </c>
      <c r="G17" s="17">
        <v>15.333333333333334</v>
      </c>
      <c r="H17" s="17">
        <f t="shared" si="6"/>
        <v>2</v>
      </c>
      <c r="I17" s="23" t="s">
        <v>239</v>
      </c>
      <c r="J17" s="23" t="str">
        <f t="shared" si="0"/>
        <v>K. Pitts</v>
      </c>
      <c r="K17" s="19">
        <v>16</v>
      </c>
      <c r="L17" s="19">
        <f t="shared" si="7"/>
        <v>13</v>
      </c>
      <c r="M17" s="24" t="s">
        <v>468</v>
      </c>
      <c r="N17" s="24" t="str">
        <f t="shared" si="8"/>
        <v>J. Goff</v>
      </c>
      <c r="O17" s="25">
        <v>15.2</v>
      </c>
      <c r="P17" s="13">
        <f t="shared" si="9"/>
        <v>-13</v>
      </c>
      <c r="R17">
        <v>16</v>
      </c>
      <c r="S17" t="s">
        <v>288</v>
      </c>
      <c r="T17" t="s">
        <v>278</v>
      </c>
      <c r="U17">
        <v>297</v>
      </c>
      <c r="V17" s="14">
        <f t="shared" si="1"/>
        <v>99.614942528735639</v>
      </c>
      <c r="W17" s="14">
        <f t="shared" si="2"/>
        <v>62</v>
      </c>
      <c r="X17" s="14">
        <v>4.8</v>
      </c>
      <c r="Y17" s="14">
        <f t="shared" si="10"/>
        <v>2.1666666666666665</v>
      </c>
      <c r="Z17" t="s">
        <v>510</v>
      </c>
      <c r="AJ17" t="str">
        <f t="shared" si="15"/>
        <v>Jefferson</v>
      </c>
      <c r="AK17" t="str">
        <f t="shared" si="16"/>
        <v>J</v>
      </c>
      <c r="AL17" t="str">
        <f t="shared" si="17"/>
        <v>J. Jefferson</v>
      </c>
      <c r="AN17" t="str">
        <f t="shared" si="14"/>
        <v>J. Jefferson</v>
      </c>
    </row>
    <row r="18" spans="1:40">
      <c r="A18" s="5" t="s">
        <v>19</v>
      </c>
      <c r="B18" s="5" t="str">
        <f t="shared" si="3"/>
        <v>C. Hubbard</v>
      </c>
      <c r="C18" s="21">
        <v>18</v>
      </c>
      <c r="D18" s="21">
        <f t="shared" si="4"/>
        <v>14</v>
      </c>
      <c r="E18" s="22" t="s">
        <v>132</v>
      </c>
      <c r="F18" s="22" t="str">
        <f t="shared" si="5"/>
        <v>M. Evans</v>
      </c>
      <c r="G18" s="17">
        <v>17.333333333333332</v>
      </c>
      <c r="H18" s="17">
        <f t="shared" si="6"/>
        <v>-7</v>
      </c>
      <c r="I18" s="23" t="s">
        <v>226</v>
      </c>
      <c r="J18" s="23" t="str">
        <f t="shared" si="0"/>
        <v>J. Smith</v>
      </c>
      <c r="K18" s="19">
        <v>17.8</v>
      </c>
      <c r="L18" s="19">
        <f t="shared" si="7"/>
        <v>3</v>
      </c>
      <c r="M18" s="24" t="s">
        <v>466</v>
      </c>
      <c r="N18" s="24" t="str">
        <f t="shared" si="8"/>
        <v>J. Love</v>
      </c>
      <c r="O18" s="25">
        <v>15.4</v>
      </c>
      <c r="P18" s="13">
        <f t="shared" si="9"/>
        <v>-14</v>
      </c>
      <c r="R18">
        <v>17</v>
      </c>
      <c r="S18" t="s">
        <v>275</v>
      </c>
      <c r="T18" t="s">
        <v>272</v>
      </c>
      <c r="U18">
        <v>352</v>
      </c>
      <c r="V18" s="14">
        <f t="shared" si="1"/>
        <v>138.41891891891891</v>
      </c>
      <c r="W18" s="14">
        <f t="shared" si="2"/>
        <v>61</v>
      </c>
      <c r="X18" s="14">
        <v>35.299999999999997</v>
      </c>
      <c r="Y18" s="14">
        <f t="shared" si="10"/>
        <v>4</v>
      </c>
      <c r="Z18" t="s">
        <v>511</v>
      </c>
      <c r="AJ18" t="str">
        <f t="shared" si="15"/>
        <v>Hurts</v>
      </c>
      <c r="AK18" t="str">
        <f t="shared" si="16"/>
        <v>J</v>
      </c>
      <c r="AL18" t="str">
        <f t="shared" si="17"/>
        <v>J. Hurts</v>
      </c>
      <c r="AN18" t="str">
        <f t="shared" si="14"/>
        <v>J. Hurts</v>
      </c>
    </row>
    <row r="19" spans="1:40">
      <c r="A19" s="5" t="s">
        <v>17</v>
      </c>
      <c r="B19" s="5" t="str">
        <f t="shared" si="3"/>
        <v>J. Conner</v>
      </c>
      <c r="C19" s="21">
        <v>18</v>
      </c>
      <c r="D19" s="21">
        <f t="shared" si="4"/>
        <v>19</v>
      </c>
      <c r="E19" s="22" t="s">
        <v>136</v>
      </c>
      <c r="F19" s="22" t="str">
        <f t="shared" si="5"/>
        <v>T. McLaurin</v>
      </c>
      <c r="G19" s="17">
        <v>18.333333333333332</v>
      </c>
      <c r="H19" s="17">
        <f t="shared" si="6"/>
        <v>0</v>
      </c>
      <c r="I19" s="23" t="s">
        <v>228</v>
      </c>
      <c r="J19" s="23" t="str">
        <f t="shared" si="0"/>
        <v>Z. Ertz</v>
      </c>
      <c r="K19" s="19">
        <v>17.8</v>
      </c>
      <c r="L19" s="19">
        <f t="shared" si="7"/>
        <v>0</v>
      </c>
      <c r="M19" s="24" t="s">
        <v>465</v>
      </c>
      <c r="N19" s="24" t="str">
        <f t="shared" si="8"/>
        <v>T. Lawrence</v>
      </c>
      <c r="O19" s="25">
        <v>17</v>
      </c>
      <c r="P19" s="13">
        <f t="shared" si="9"/>
        <v>0</v>
      </c>
      <c r="R19">
        <v>18</v>
      </c>
      <c r="S19" t="s">
        <v>262</v>
      </c>
      <c r="T19" s="4" t="s">
        <v>283</v>
      </c>
      <c r="U19">
        <v>260</v>
      </c>
      <c r="V19" s="14">
        <f t="shared" si="1"/>
        <v>68.422222222222217</v>
      </c>
      <c r="W19" s="14">
        <f t="shared" si="2"/>
        <v>58</v>
      </c>
      <c r="X19" s="14">
        <v>20.6</v>
      </c>
      <c r="Y19" s="14">
        <f t="shared" si="10"/>
        <v>9</v>
      </c>
      <c r="Z19" t="s">
        <v>512</v>
      </c>
      <c r="AJ19" t="str">
        <f t="shared" si="15"/>
        <v>Jacobs</v>
      </c>
      <c r="AK19" t="str">
        <f t="shared" si="16"/>
        <v>J</v>
      </c>
      <c r="AL19" t="str">
        <f t="shared" si="17"/>
        <v>J. Jacobs</v>
      </c>
      <c r="AN19" t="str">
        <f t="shared" si="14"/>
        <v>J. Jacobs</v>
      </c>
    </row>
    <row r="20" spans="1:40">
      <c r="A20" s="5" t="s">
        <v>20</v>
      </c>
      <c r="B20" s="5" t="str">
        <f t="shared" si="3"/>
        <v>O. Hampton</v>
      </c>
      <c r="C20" s="21">
        <v>18.8</v>
      </c>
      <c r="D20" s="21">
        <f t="shared" si="4"/>
        <v>24</v>
      </c>
      <c r="E20" s="22" t="s">
        <v>524</v>
      </c>
      <c r="F20" s="22" t="str">
        <f t="shared" si="5"/>
        <v>M. Harrison</v>
      </c>
      <c r="G20" s="17">
        <v>18.5</v>
      </c>
      <c r="H20" s="17">
        <f t="shared" si="6"/>
        <v>0</v>
      </c>
      <c r="I20" s="23" t="s">
        <v>227</v>
      </c>
      <c r="J20" s="23" t="str">
        <f t="shared" si="0"/>
        <v>H. Henry</v>
      </c>
      <c r="K20" s="19">
        <v>18.399999999999999</v>
      </c>
      <c r="L20" s="19">
        <f t="shared" si="7"/>
        <v>7</v>
      </c>
      <c r="M20" s="24" t="s">
        <v>483</v>
      </c>
      <c r="N20" s="24" t="str">
        <f t="shared" si="8"/>
        <v>J. McCarthy</v>
      </c>
      <c r="O20" s="25">
        <v>17.2</v>
      </c>
      <c r="P20" s="13">
        <f t="shared" si="9"/>
        <v>9</v>
      </c>
      <c r="R20">
        <v>19</v>
      </c>
      <c r="S20" t="s">
        <v>366</v>
      </c>
      <c r="T20" t="s">
        <v>312</v>
      </c>
      <c r="U20">
        <v>178</v>
      </c>
      <c r="V20" s="14">
        <f t="shared" si="1"/>
        <v>-0.90510948905108535</v>
      </c>
      <c r="W20" s="14">
        <f t="shared" si="2"/>
        <v>54</v>
      </c>
      <c r="X20" s="14">
        <v>47.5</v>
      </c>
      <c r="Y20" s="14">
        <f t="shared" si="10"/>
        <v>4.4000000000000004</v>
      </c>
      <c r="Z20" t="s">
        <v>513</v>
      </c>
      <c r="AJ20" t="str">
        <f t="shared" si="15"/>
        <v>LaPorta</v>
      </c>
      <c r="AK20" t="str">
        <f t="shared" si="16"/>
        <v>S</v>
      </c>
      <c r="AL20" t="str">
        <f t="shared" si="17"/>
        <v>S. LaPorta</v>
      </c>
      <c r="AN20" t="str">
        <f t="shared" si="14"/>
        <v>S. LaPorta</v>
      </c>
    </row>
    <row r="21" spans="1:40">
      <c r="A21" s="5" t="s">
        <v>18</v>
      </c>
      <c r="B21" s="5" t="str">
        <f t="shared" si="3"/>
        <v>J. Mixon</v>
      </c>
      <c r="C21" s="21">
        <v>20.6</v>
      </c>
      <c r="D21" s="21">
        <f t="shared" si="4"/>
        <v>-28</v>
      </c>
      <c r="E21" s="22" t="s">
        <v>139</v>
      </c>
      <c r="F21" s="22" t="str">
        <f t="shared" si="5"/>
        <v>D. Metcalf</v>
      </c>
      <c r="G21" s="17">
        <v>20.2</v>
      </c>
      <c r="H21" s="17">
        <f t="shared" si="6"/>
        <v>0</v>
      </c>
      <c r="I21" s="23" t="s">
        <v>230</v>
      </c>
      <c r="J21" s="23" t="str">
        <f t="shared" si="0"/>
        <v>B. Strange</v>
      </c>
      <c r="K21" s="19">
        <v>20</v>
      </c>
      <c r="L21" s="19">
        <f t="shared" si="7"/>
        <v>-3</v>
      </c>
      <c r="M21" s="24" t="s">
        <v>482</v>
      </c>
      <c r="N21" s="24" t="str">
        <f t="shared" si="8"/>
        <v>C. Stroud</v>
      </c>
      <c r="O21" s="25">
        <v>19.399999999999999</v>
      </c>
      <c r="P21" s="13">
        <f t="shared" si="9"/>
        <v>-6</v>
      </c>
      <c r="R21">
        <v>20</v>
      </c>
      <c r="S21" t="s">
        <v>367</v>
      </c>
      <c r="T21" t="s">
        <v>312</v>
      </c>
      <c r="U21">
        <v>176</v>
      </c>
      <c r="V21" s="14">
        <f t="shared" si="1"/>
        <v>-2.9051094890510853</v>
      </c>
      <c r="W21" s="14">
        <f t="shared" si="2"/>
        <v>52</v>
      </c>
      <c r="X21" s="14">
        <v>58.2</v>
      </c>
      <c r="Y21" s="14">
        <f t="shared" si="10"/>
        <v>5.6</v>
      </c>
      <c r="Z21" t="s">
        <v>514</v>
      </c>
      <c r="AJ21" t="str">
        <f t="shared" si="15"/>
        <v>Hockenson</v>
      </c>
      <c r="AK21" t="str">
        <f t="shared" si="16"/>
        <v>T</v>
      </c>
      <c r="AL21" t="str">
        <f t="shared" si="17"/>
        <v>T. Hockenson</v>
      </c>
      <c r="AN21" t="str">
        <f t="shared" si="14"/>
        <v>T. Hockenson</v>
      </c>
    </row>
    <row r="22" spans="1:40">
      <c r="A22" s="5" t="s">
        <v>22</v>
      </c>
      <c r="B22" s="5" t="str">
        <f t="shared" si="3"/>
        <v>D. Swift</v>
      </c>
      <c r="C22" s="21">
        <v>22.4</v>
      </c>
      <c r="D22" s="21">
        <f t="shared" si="4"/>
        <v>-17</v>
      </c>
      <c r="E22" s="22" t="s">
        <v>142</v>
      </c>
      <c r="F22" s="22" t="str">
        <f t="shared" si="5"/>
        <v>D. Moore</v>
      </c>
      <c r="G22" s="17">
        <v>20.5</v>
      </c>
      <c r="H22" s="17">
        <f t="shared" si="6"/>
        <v>-15</v>
      </c>
      <c r="I22" s="23" t="s">
        <v>229</v>
      </c>
      <c r="J22" s="23" t="str">
        <f t="shared" si="0"/>
        <v>I. Likely</v>
      </c>
      <c r="K22" s="19">
        <v>21.25</v>
      </c>
      <c r="L22" s="19">
        <f t="shared" si="7"/>
        <v>-20</v>
      </c>
      <c r="M22" s="24" t="s">
        <v>475</v>
      </c>
      <c r="N22" s="24" t="str">
        <f t="shared" si="8"/>
        <v>T. Tagovailoa</v>
      </c>
      <c r="O22" s="25">
        <v>22</v>
      </c>
      <c r="P22" s="13">
        <f t="shared" si="9"/>
        <v>-28</v>
      </c>
      <c r="R22">
        <v>21</v>
      </c>
      <c r="S22" t="s">
        <v>263</v>
      </c>
      <c r="T22" s="4" t="s">
        <v>283</v>
      </c>
      <c r="U22">
        <v>247</v>
      </c>
      <c r="V22" s="14">
        <f t="shared" si="1"/>
        <v>55.422222222222217</v>
      </c>
      <c r="W22" s="14">
        <f t="shared" si="2"/>
        <v>45</v>
      </c>
      <c r="X22" s="14">
        <v>23.6</v>
      </c>
      <c r="Y22" s="14">
        <f t="shared" si="10"/>
        <v>9.6</v>
      </c>
      <c r="Z22" t="s">
        <v>515</v>
      </c>
      <c r="AJ22" t="str">
        <f t="shared" si="15"/>
        <v>Taylor</v>
      </c>
      <c r="AK22" t="str">
        <f t="shared" si="16"/>
        <v>J</v>
      </c>
      <c r="AL22" t="str">
        <f t="shared" si="17"/>
        <v>J. Taylor</v>
      </c>
      <c r="AN22" t="str">
        <f t="shared" si="14"/>
        <v>J. Taylor</v>
      </c>
    </row>
    <row r="23" spans="1:40">
      <c r="A23" s="5" t="s">
        <v>21</v>
      </c>
      <c r="B23" s="5" t="str">
        <f t="shared" si="3"/>
        <v>D. Montgomery</v>
      </c>
      <c r="C23" s="21">
        <v>22.4</v>
      </c>
      <c r="D23" s="21">
        <f t="shared" si="4"/>
        <v>-20</v>
      </c>
      <c r="E23" s="22" t="s">
        <v>144</v>
      </c>
      <c r="F23" s="22" t="str">
        <f t="shared" si="5"/>
        <v>X. Worthy</v>
      </c>
      <c r="G23" s="17">
        <v>23.166666666666668</v>
      </c>
      <c r="H23" s="17">
        <f t="shared" si="6"/>
        <v>-28</v>
      </c>
      <c r="I23" s="23" t="s">
        <v>233</v>
      </c>
      <c r="J23" s="23" t="str">
        <f t="shared" si="0"/>
        <v>M. Gesicki</v>
      </c>
      <c r="K23" s="19">
        <v>22.6</v>
      </c>
      <c r="L23" s="19">
        <f t="shared" si="7"/>
        <v>1</v>
      </c>
      <c r="M23" s="24" t="s">
        <v>473</v>
      </c>
      <c r="N23" s="24" t="str">
        <f t="shared" si="8"/>
        <v>M. Stafford</v>
      </c>
      <c r="O23" s="25">
        <v>22.6</v>
      </c>
      <c r="P23" s="13">
        <f t="shared" si="9"/>
        <v>-34</v>
      </c>
      <c r="R23">
        <v>22</v>
      </c>
      <c r="S23" t="s">
        <v>295</v>
      </c>
      <c r="T23" t="s">
        <v>278</v>
      </c>
      <c r="U23">
        <v>279</v>
      </c>
      <c r="V23" s="14">
        <f t="shared" si="1"/>
        <v>81.614942528735639</v>
      </c>
      <c r="W23" s="14">
        <f t="shared" si="2"/>
        <v>44</v>
      </c>
      <c r="X23" s="14">
        <v>10</v>
      </c>
      <c r="Y23" s="14">
        <f t="shared" si="10"/>
        <v>5.5</v>
      </c>
      <c r="AJ23" t="str">
        <f t="shared" si="15"/>
        <v>Nabers</v>
      </c>
      <c r="AK23" t="str">
        <f t="shared" si="16"/>
        <v>M</v>
      </c>
      <c r="AL23" t="str">
        <f t="shared" si="17"/>
        <v>M. Nabers</v>
      </c>
      <c r="AN23" t="str">
        <f t="shared" si="14"/>
        <v>M. Nabers</v>
      </c>
    </row>
    <row r="24" spans="1:40">
      <c r="A24" s="5" t="s">
        <v>25</v>
      </c>
      <c r="B24" s="5" t="str">
        <f t="shared" si="3"/>
        <v>T. Pollard</v>
      </c>
      <c r="C24" s="21">
        <v>23.4</v>
      </c>
      <c r="D24" s="21">
        <f t="shared" si="4"/>
        <v>-1</v>
      </c>
      <c r="E24" s="22" t="s">
        <v>141</v>
      </c>
      <c r="F24" s="22" t="str">
        <f t="shared" si="5"/>
        <v>C. Sutton</v>
      </c>
      <c r="G24" s="17">
        <v>23.166666666666668</v>
      </c>
      <c r="H24" s="17">
        <f t="shared" si="6"/>
        <v>-18</v>
      </c>
      <c r="I24" s="23" t="s">
        <v>242</v>
      </c>
      <c r="J24" s="23" t="str">
        <f t="shared" si="0"/>
        <v>C. Okonkwo</v>
      </c>
      <c r="K24" s="19">
        <v>23.25</v>
      </c>
      <c r="L24" s="19">
        <f t="shared" si="7"/>
        <v>18</v>
      </c>
      <c r="M24" s="24" t="s">
        <v>474</v>
      </c>
      <c r="N24" s="24" t="str">
        <f t="shared" si="8"/>
        <v>M. Penix</v>
      </c>
      <c r="O24" s="25">
        <v>23.6</v>
      </c>
      <c r="P24" s="13">
        <f t="shared" si="9"/>
        <v>-38</v>
      </c>
      <c r="R24">
        <v>23</v>
      </c>
      <c r="S24" t="s">
        <v>374</v>
      </c>
      <c r="T24" t="s">
        <v>312</v>
      </c>
      <c r="U24">
        <v>167</v>
      </c>
      <c r="V24" s="14">
        <f t="shared" si="1"/>
        <v>-11.905109489051085</v>
      </c>
      <c r="W24" s="14">
        <f t="shared" si="2"/>
        <v>43</v>
      </c>
      <c r="X24" s="14">
        <v>65.599999999999994</v>
      </c>
      <c r="Y24" s="14">
        <f t="shared" si="10"/>
        <v>6.6</v>
      </c>
      <c r="AJ24" t="str">
        <f t="shared" si="15"/>
        <v>Kelce</v>
      </c>
      <c r="AK24" t="str">
        <f t="shared" si="16"/>
        <v>T</v>
      </c>
      <c r="AL24" t="str">
        <f t="shared" si="17"/>
        <v>T. Kelce</v>
      </c>
      <c r="AN24" t="str">
        <f t="shared" si="14"/>
        <v>T. Kelce</v>
      </c>
    </row>
    <row r="25" spans="1:40">
      <c r="A25" s="5" t="s">
        <v>26</v>
      </c>
      <c r="B25" s="5" t="str">
        <f t="shared" si="3"/>
        <v>I. Pacheco</v>
      </c>
      <c r="C25" s="21">
        <v>24</v>
      </c>
      <c r="D25" s="21">
        <f t="shared" si="4"/>
        <v>-21</v>
      </c>
      <c r="E25" s="22" t="s">
        <v>145</v>
      </c>
      <c r="F25" s="22" t="str">
        <f t="shared" si="5"/>
        <v>D. Smith</v>
      </c>
      <c r="G25" s="17">
        <v>25</v>
      </c>
      <c r="H25" s="17">
        <f t="shared" si="6"/>
        <v>-24</v>
      </c>
      <c r="I25" s="23" t="s">
        <v>231</v>
      </c>
      <c r="J25" s="23" t="str">
        <f t="shared" si="0"/>
        <v>C. Otton</v>
      </c>
      <c r="K25" s="19">
        <v>24.4</v>
      </c>
      <c r="L25" s="19">
        <f t="shared" si="7"/>
        <v>-14</v>
      </c>
      <c r="M25" s="24" t="s">
        <v>476</v>
      </c>
      <c r="N25" s="24" t="str">
        <f t="shared" si="8"/>
        <v>B. Young</v>
      </c>
      <c r="O25" s="25">
        <v>23.75</v>
      </c>
      <c r="P25" s="13">
        <f t="shared" si="9"/>
        <v>-23</v>
      </c>
      <c r="R25">
        <v>24</v>
      </c>
      <c r="S25" t="s">
        <v>298</v>
      </c>
      <c r="T25" t="s">
        <v>278</v>
      </c>
      <c r="U25">
        <v>277</v>
      </c>
      <c r="V25" s="14">
        <f t="shared" si="1"/>
        <v>79.614942528735639</v>
      </c>
      <c r="W25" s="14">
        <f t="shared" si="2"/>
        <v>42</v>
      </c>
      <c r="X25" s="14">
        <v>8.6999999999999993</v>
      </c>
      <c r="Y25" s="14">
        <f t="shared" si="10"/>
        <v>4.5</v>
      </c>
      <c r="AJ25" t="str">
        <f t="shared" si="15"/>
        <v>Nacua</v>
      </c>
      <c r="AK25" t="str">
        <f t="shared" si="16"/>
        <v>P</v>
      </c>
      <c r="AL25" t="str">
        <f t="shared" si="17"/>
        <v>P. Nacua</v>
      </c>
      <c r="AN25" t="str">
        <f t="shared" si="14"/>
        <v>P. Nacua</v>
      </c>
    </row>
    <row r="26" spans="1:40">
      <c r="A26" s="5" t="s">
        <v>52</v>
      </c>
      <c r="B26" s="5" t="str">
        <f t="shared" si="3"/>
        <v>A. Jones</v>
      </c>
      <c r="C26" s="21">
        <v>24.5</v>
      </c>
      <c r="D26" s="21">
        <f t="shared" si="4"/>
        <v>-24</v>
      </c>
      <c r="E26" s="22" t="s">
        <v>143</v>
      </c>
      <c r="F26" s="22" t="str">
        <f t="shared" si="5"/>
        <v>Z. Flowers</v>
      </c>
      <c r="G26" s="17">
        <v>25.666666666666668</v>
      </c>
      <c r="H26" s="17">
        <f t="shared" si="6"/>
        <v>-41</v>
      </c>
      <c r="I26" s="23" t="s">
        <v>232</v>
      </c>
      <c r="J26" s="23" t="str">
        <f t="shared" si="0"/>
        <v>P. Freiermuth</v>
      </c>
      <c r="K26" s="19">
        <v>25</v>
      </c>
      <c r="L26" s="19">
        <f t="shared" si="7"/>
        <v>-10</v>
      </c>
      <c r="M26" s="24" t="s">
        <v>478</v>
      </c>
      <c r="N26" s="24" t="str">
        <f t="shared" si="8"/>
        <v>G. Smith</v>
      </c>
      <c r="O26" s="25">
        <v>25</v>
      </c>
      <c r="P26" s="13">
        <f t="shared" si="9"/>
        <v>-37</v>
      </c>
      <c r="R26">
        <v>25</v>
      </c>
      <c r="S26" t="s">
        <v>375</v>
      </c>
      <c r="T26" t="s">
        <v>312</v>
      </c>
      <c r="U26">
        <v>166</v>
      </c>
      <c r="V26" s="14">
        <f t="shared" si="1"/>
        <v>-12.905109489051085</v>
      </c>
      <c r="W26" s="14">
        <f t="shared" si="2"/>
        <v>42</v>
      </c>
      <c r="X26" s="14">
        <v>77.400000000000006</v>
      </c>
      <c r="Y26" s="14">
        <f t="shared" si="10"/>
        <v>8.4</v>
      </c>
      <c r="AJ26" t="str">
        <f t="shared" si="15"/>
        <v>Andrews</v>
      </c>
      <c r="AK26" t="str">
        <f t="shared" si="16"/>
        <v>M</v>
      </c>
      <c r="AL26" t="str">
        <f t="shared" si="17"/>
        <v>M. Andrews</v>
      </c>
      <c r="AN26" t="str">
        <f t="shared" si="14"/>
        <v>M. Andrews</v>
      </c>
    </row>
    <row r="27" spans="1:40">
      <c r="A27" s="5" t="s">
        <v>24</v>
      </c>
      <c r="B27" s="5" t="str">
        <f t="shared" si="3"/>
        <v>R. Harvey</v>
      </c>
      <c r="C27" s="21">
        <v>24.8</v>
      </c>
      <c r="D27" s="21">
        <f t="shared" si="4"/>
        <v>-2</v>
      </c>
      <c r="E27" s="22" t="s">
        <v>146</v>
      </c>
      <c r="F27" s="22" t="str">
        <f t="shared" si="5"/>
        <v>R. Rice</v>
      </c>
      <c r="G27" s="17">
        <v>26.833333333333332</v>
      </c>
      <c r="H27" s="17">
        <f t="shared" si="6"/>
        <v>-28</v>
      </c>
      <c r="I27" s="23" t="s">
        <v>240</v>
      </c>
      <c r="J27" s="23" t="str">
        <f t="shared" si="0"/>
        <v>D. Waller</v>
      </c>
      <c r="K27" s="19">
        <v>25.666666666666668</v>
      </c>
      <c r="L27" s="19">
        <f t="shared" si="7"/>
        <v>-4</v>
      </c>
      <c r="M27" s="24" t="s">
        <v>484</v>
      </c>
      <c r="N27" s="24" t="str">
        <f t="shared" si="8"/>
        <v>C. Ward</v>
      </c>
      <c r="O27" s="25">
        <v>25</v>
      </c>
      <c r="P27" s="13">
        <f t="shared" si="9"/>
        <v>-34</v>
      </c>
      <c r="R27">
        <v>26</v>
      </c>
      <c r="S27" t="s">
        <v>299</v>
      </c>
      <c r="T27" t="s">
        <v>278</v>
      </c>
      <c r="U27">
        <v>276</v>
      </c>
      <c r="V27" s="14">
        <f t="shared" si="1"/>
        <v>78.614942528735639</v>
      </c>
      <c r="W27" s="14">
        <f t="shared" si="2"/>
        <v>41</v>
      </c>
      <c r="X27" s="14">
        <v>7</v>
      </c>
      <c r="Y27" s="14">
        <f t="shared" si="10"/>
        <v>6.5</v>
      </c>
      <c r="AJ27" t="str">
        <f t="shared" si="15"/>
        <v>St. Brown</v>
      </c>
      <c r="AK27" t="str">
        <f t="shared" si="16"/>
        <v>A</v>
      </c>
      <c r="AL27" t="str">
        <f t="shared" si="17"/>
        <v>A. St. Brown</v>
      </c>
      <c r="AN27" t="str">
        <f t="shared" si="14"/>
        <v>A. St. Brown</v>
      </c>
    </row>
    <row r="28" spans="1:40">
      <c r="A28" s="5" t="s">
        <v>27</v>
      </c>
      <c r="B28" s="5" t="str">
        <f t="shared" si="3"/>
        <v>K. Johnson</v>
      </c>
      <c r="C28" s="21">
        <v>26</v>
      </c>
      <c r="D28" s="21">
        <f t="shared" si="4"/>
        <v>-16</v>
      </c>
      <c r="E28" s="22" t="s">
        <v>149</v>
      </c>
      <c r="F28" s="22" t="str">
        <f t="shared" si="5"/>
        <v>T. McMillan</v>
      </c>
      <c r="G28" s="17">
        <v>28.833333333333332</v>
      </c>
      <c r="H28" s="17">
        <f t="shared" si="6"/>
        <v>-18</v>
      </c>
      <c r="I28" s="23" t="s">
        <v>241</v>
      </c>
      <c r="J28" s="23" t="str">
        <f t="shared" si="0"/>
        <v>N. Gray</v>
      </c>
      <c r="K28" s="19">
        <v>26</v>
      </c>
      <c r="L28" s="19">
        <f t="shared" si="7"/>
        <v>-20</v>
      </c>
      <c r="M28" s="24" t="s">
        <v>487</v>
      </c>
      <c r="N28" s="24" t="str">
        <f t="shared" si="8"/>
        <v>A. Richardson</v>
      </c>
      <c r="O28" s="25">
        <v>25.666666670000001</v>
      </c>
      <c r="P28" s="13">
        <f t="shared" si="9"/>
        <v>-120</v>
      </c>
      <c r="R28">
        <v>27</v>
      </c>
      <c r="S28" t="s">
        <v>300</v>
      </c>
      <c r="T28" t="s">
        <v>278</v>
      </c>
      <c r="U28">
        <v>276</v>
      </c>
      <c r="V28" s="14">
        <f t="shared" si="1"/>
        <v>78.614942528735639</v>
      </c>
      <c r="W28" s="14">
        <f t="shared" si="2"/>
        <v>41</v>
      </c>
      <c r="X28" s="14">
        <v>11.9</v>
      </c>
      <c r="Y28" s="14">
        <f t="shared" si="10"/>
        <v>6</v>
      </c>
      <c r="AJ28" t="str">
        <f t="shared" si="15"/>
        <v>Collins</v>
      </c>
      <c r="AK28" t="str">
        <f t="shared" si="16"/>
        <v>N</v>
      </c>
      <c r="AL28" t="str">
        <f t="shared" si="17"/>
        <v>N. Collins</v>
      </c>
      <c r="AN28" t="str">
        <f t="shared" si="14"/>
        <v>N. Collins</v>
      </c>
    </row>
    <row r="29" spans="1:40">
      <c r="A29" s="5" t="s">
        <v>52</v>
      </c>
      <c r="B29" s="5" t="str">
        <f t="shared" si="3"/>
        <v>A. Jones</v>
      </c>
      <c r="C29" s="21">
        <v>26</v>
      </c>
      <c r="D29" s="21">
        <f t="shared" si="4"/>
        <v>-24</v>
      </c>
      <c r="E29" s="22" t="s">
        <v>147</v>
      </c>
      <c r="F29" s="22" t="str">
        <f t="shared" si="5"/>
        <v>C. Ridley</v>
      </c>
      <c r="G29" s="17">
        <v>29.333333333333332</v>
      </c>
      <c r="H29" s="17">
        <f t="shared" si="6"/>
        <v>-26</v>
      </c>
      <c r="I29" s="23" t="s">
        <v>238</v>
      </c>
      <c r="J29" s="23" t="str">
        <f t="shared" si="0"/>
        <v>C. Kmet</v>
      </c>
      <c r="K29" s="19">
        <v>26</v>
      </c>
      <c r="L29" s="19">
        <f t="shared" si="7"/>
        <v>-20</v>
      </c>
      <c r="M29" s="24" t="s">
        <v>477</v>
      </c>
      <c r="N29" s="24" t="str">
        <f t="shared" si="8"/>
        <v>S. Darnold</v>
      </c>
      <c r="O29" s="25">
        <v>26.333333329999999</v>
      </c>
      <c r="P29" s="13">
        <f t="shared" si="9"/>
        <v>-59</v>
      </c>
      <c r="R29">
        <v>28</v>
      </c>
      <c r="S29" t="s">
        <v>276</v>
      </c>
      <c r="T29" t="s">
        <v>272</v>
      </c>
      <c r="U29">
        <v>331</v>
      </c>
      <c r="V29" s="14">
        <f t="shared" si="1"/>
        <v>117.41891891891891</v>
      </c>
      <c r="W29" s="14">
        <f t="shared" si="2"/>
        <v>40</v>
      </c>
      <c r="X29" s="14">
        <v>40.5</v>
      </c>
      <c r="Y29" s="14">
        <f t="shared" si="10"/>
        <v>4.8</v>
      </c>
      <c r="AJ29" t="str">
        <f t="shared" si="15"/>
        <v>Burrow</v>
      </c>
      <c r="AK29" t="str">
        <f t="shared" si="16"/>
        <v>J</v>
      </c>
      <c r="AL29" t="str">
        <f t="shared" si="17"/>
        <v>J. Burrow</v>
      </c>
      <c r="AN29" t="str">
        <f t="shared" si="14"/>
        <v>J. Burrow</v>
      </c>
    </row>
    <row r="30" spans="1:40">
      <c r="A30" s="5" t="s">
        <v>518</v>
      </c>
      <c r="B30" s="5" t="str">
        <f t="shared" si="3"/>
        <v>B. Robinsona</v>
      </c>
      <c r="C30" s="21">
        <v>27.5</v>
      </c>
      <c r="D30" s="21">
        <f t="shared" si="4"/>
        <v>-37</v>
      </c>
      <c r="E30" s="22" t="s">
        <v>140</v>
      </c>
      <c r="F30" s="22" t="str">
        <f t="shared" si="5"/>
        <v>J. Williams</v>
      </c>
      <c r="G30" s="17">
        <v>29.5</v>
      </c>
      <c r="H30" s="17">
        <f t="shared" si="6"/>
        <v>-26</v>
      </c>
      <c r="I30" s="23" t="s">
        <v>234</v>
      </c>
      <c r="J30" s="23" t="str">
        <f t="shared" si="0"/>
        <v>D. Schultz</v>
      </c>
      <c r="K30" s="19">
        <v>26.25</v>
      </c>
      <c r="L30" s="19">
        <f t="shared" si="7"/>
        <v>-20</v>
      </c>
      <c r="M30" s="24" t="s">
        <v>486</v>
      </c>
      <c r="N30" s="24" t="str">
        <f t="shared" si="8"/>
        <v>D. Jones</v>
      </c>
      <c r="O30" s="25">
        <v>27</v>
      </c>
      <c r="P30" s="13">
        <f t="shared" si="9"/>
        <v>-158</v>
      </c>
      <c r="R30">
        <v>29</v>
      </c>
      <c r="S30" t="s">
        <v>301</v>
      </c>
      <c r="T30" t="s">
        <v>278</v>
      </c>
      <c r="U30">
        <v>274</v>
      </c>
      <c r="V30" s="14">
        <f t="shared" si="1"/>
        <v>76.614942528735639</v>
      </c>
      <c r="W30" s="14">
        <f t="shared" si="2"/>
        <v>39</v>
      </c>
      <c r="X30" s="14">
        <v>14.1</v>
      </c>
      <c r="Y30" s="14">
        <f t="shared" si="10"/>
        <v>7.5</v>
      </c>
      <c r="AJ30" t="str">
        <f t="shared" si="15"/>
        <v>Thomas</v>
      </c>
      <c r="AK30" t="str">
        <f t="shared" si="16"/>
        <v>B</v>
      </c>
      <c r="AL30" t="str">
        <f t="shared" si="17"/>
        <v>B. Thomas</v>
      </c>
      <c r="AN30" t="str">
        <f t="shared" si="14"/>
        <v>B. Thomas</v>
      </c>
    </row>
    <row r="31" spans="1:40">
      <c r="A31" s="5" t="s">
        <v>28</v>
      </c>
      <c r="B31" s="5" t="str">
        <f t="shared" si="3"/>
        <v>T. Henderson</v>
      </c>
      <c r="C31" s="21">
        <v>27.6</v>
      </c>
      <c r="D31" s="21">
        <f t="shared" si="4"/>
        <v>0</v>
      </c>
      <c r="E31" s="22" t="s">
        <v>205</v>
      </c>
      <c r="F31" s="22" t="str">
        <f t="shared" si="5"/>
        <v>D. Metcalf</v>
      </c>
      <c r="G31" s="17">
        <v>30</v>
      </c>
      <c r="H31" s="17">
        <f t="shared" si="6"/>
        <v>0</v>
      </c>
      <c r="I31" s="23" t="s">
        <v>235</v>
      </c>
      <c r="J31" s="23" t="str">
        <f t="shared" si="0"/>
        <v>M. Taylor</v>
      </c>
      <c r="K31" s="19">
        <v>26.333333333333332</v>
      </c>
      <c r="L31" s="19">
        <f t="shared" si="7"/>
        <v>0</v>
      </c>
      <c r="M31" s="24" t="s">
        <v>485</v>
      </c>
      <c r="N31" s="24" t="str">
        <f t="shared" si="8"/>
        <v>R. Wilson</v>
      </c>
      <c r="O31" s="25">
        <v>28</v>
      </c>
      <c r="P31" s="13">
        <f t="shared" si="9"/>
        <v>-110</v>
      </c>
      <c r="R31">
        <v>30</v>
      </c>
      <c r="S31" t="s">
        <v>264</v>
      </c>
      <c r="T31" s="4" t="s">
        <v>283</v>
      </c>
      <c r="U31">
        <v>241</v>
      </c>
      <c r="V31" s="14">
        <f t="shared" si="1"/>
        <v>49.422222222222217</v>
      </c>
      <c r="W31" s="14">
        <f t="shared" si="2"/>
        <v>39</v>
      </c>
      <c r="X31" s="14">
        <v>19.5</v>
      </c>
      <c r="Y31" s="14">
        <f t="shared" si="10"/>
        <v>9.1999999999999993</v>
      </c>
      <c r="AJ31" t="str">
        <f t="shared" si="15"/>
        <v>Irving</v>
      </c>
      <c r="AK31" t="str">
        <f t="shared" si="16"/>
        <v>B</v>
      </c>
      <c r="AL31" t="str">
        <f t="shared" si="17"/>
        <v>B. Irving</v>
      </c>
      <c r="AN31" t="str">
        <f t="shared" si="14"/>
        <v>B. Irving</v>
      </c>
    </row>
    <row r="32" spans="1:40">
      <c r="A32" s="5" t="s">
        <v>29</v>
      </c>
      <c r="B32" s="5" t="str">
        <f t="shared" si="3"/>
        <v>Q. Judkins</v>
      </c>
      <c r="C32" s="21">
        <v>30.5</v>
      </c>
      <c r="D32" s="21">
        <f t="shared" si="4"/>
        <v>-85</v>
      </c>
      <c r="E32" s="22" t="s">
        <v>150</v>
      </c>
      <c r="F32" s="22" t="str">
        <f t="shared" si="5"/>
        <v>J. Waddle</v>
      </c>
      <c r="G32" s="17">
        <v>30.5</v>
      </c>
      <c r="H32" s="17">
        <f t="shared" si="6"/>
        <v>-26</v>
      </c>
      <c r="I32" s="23" t="s">
        <v>243</v>
      </c>
      <c r="J32" s="23" t="str">
        <f t="shared" si="0"/>
        <v>T. Ferguson</v>
      </c>
      <c r="K32" s="19">
        <v>27</v>
      </c>
      <c r="L32" s="19">
        <f t="shared" si="7"/>
        <v>-20</v>
      </c>
      <c r="M32" s="24" t="s">
        <v>479</v>
      </c>
      <c r="N32" s="24" t="str">
        <f t="shared" si="8"/>
        <v>A. Rodgers</v>
      </c>
      <c r="O32" s="25">
        <v>28</v>
      </c>
      <c r="P32" s="13">
        <f t="shared" si="9"/>
        <v>-53</v>
      </c>
      <c r="R32">
        <v>33</v>
      </c>
      <c r="S32" t="s">
        <v>279</v>
      </c>
      <c r="T32" t="s">
        <v>272</v>
      </c>
      <c r="U32">
        <v>327</v>
      </c>
      <c r="V32" s="14">
        <f t="shared" si="1"/>
        <v>113.41891891891891</v>
      </c>
      <c r="W32" s="14">
        <f t="shared" si="2"/>
        <v>36</v>
      </c>
      <c r="X32" s="14">
        <v>53.7</v>
      </c>
      <c r="Y32" s="14">
        <f t="shared" si="10"/>
        <v>6</v>
      </c>
      <c r="AJ32" t="str">
        <f t="shared" si="15"/>
        <v>Mahomes</v>
      </c>
      <c r="AK32" t="str">
        <f t="shared" si="16"/>
        <v>P</v>
      </c>
      <c r="AL32" t="str">
        <f t="shared" si="17"/>
        <v>P. Mahomes</v>
      </c>
      <c r="AN32" t="str">
        <f t="shared" si="14"/>
        <v>P. Mahomes</v>
      </c>
    </row>
    <row r="33" spans="1:40">
      <c r="A33" s="5" t="s">
        <v>30</v>
      </c>
      <c r="B33" s="5" t="str">
        <f t="shared" si="3"/>
        <v>J. Warren</v>
      </c>
      <c r="C33" s="21">
        <v>30.8</v>
      </c>
      <c r="D33" s="21">
        <f t="shared" si="4"/>
        <v>-23</v>
      </c>
      <c r="E33" s="22" t="s">
        <v>148</v>
      </c>
      <c r="F33" s="22" t="str">
        <f t="shared" si="5"/>
        <v>G. Pickens</v>
      </c>
      <c r="G33" s="17">
        <v>30.833333333333332</v>
      </c>
      <c r="H33" s="17">
        <f t="shared" si="6"/>
        <v>-20</v>
      </c>
      <c r="I33" s="23" t="s">
        <v>244</v>
      </c>
      <c r="J33" s="23" t="str">
        <f t="shared" si="0"/>
        <v>O. Gadsden II</v>
      </c>
      <c r="K33" s="19">
        <v>28</v>
      </c>
      <c r="L33" s="19">
        <f t="shared" si="7"/>
        <v>-20</v>
      </c>
      <c r="M33" s="24" t="s">
        <v>480</v>
      </c>
      <c r="N33" s="24" t="str">
        <f t="shared" si="8"/>
        <v>C. Ward</v>
      </c>
      <c r="O33" s="25">
        <v>29</v>
      </c>
      <c r="P33" s="13">
        <f t="shared" si="9"/>
        <v>-34</v>
      </c>
      <c r="R33">
        <v>31</v>
      </c>
      <c r="S33" t="s">
        <v>302</v>
      </c>
      <c r="T33" t="s">
        <v>278</v>
      </c>
      <c r="U33">
        <v>271</v>
      </c>
      <c r="V33" s="14">
        <f t="shared" si="1"/>
        <v>73.614942528735639</v>
      </c>
      <c r="W33" s="14">
        <f t="shared" si="2"/>
        <v>36</v>
      </c>
      <c r="X33" s="14">
        <v>26.2</v>
      </c>
      <c r="Y33" s="14">
        <f t="shared" si="10"/>
        <v>14.833333333333334</v>
      </c>
      <c r="AJ33" t="str">
        <f t="shared" si="15"/>
        <v>Hill</v>
      </c>
      <c r="AK33" t="str">
        <f t="shared" si="16"/>
        <v>T</v>
      </c>
      <c r="AL33" t="str">
        <f t="shared" si="17"/>
        <v>T. Hill</v>
      </c>
      <c r="AN33" t="str">
        <f t="shared" si="14"/>
        <v>T. Hill</v>
      </c>
    </row>
    <row r="34" spans="1:40">
      <c r="A34" s="5" t="s">
        <v>54</v>
      </c>
      <c r="B34" s="5" t="str">
        <f t="shared" si="3"/>
        <v>T. Tracy</v>
      </c>
      <c r="C34" s="21">
        <v>32.75</v>
      </c>
      <c r="D34" s="21">
        <f t="shared" si="4"/>
        <v>-36</v>
      </c>
      <c r="E34" s="22" t="s">
        <v>151</v>
      </c>
      <c r="F34" s="22" t="str">
        <f t="shared" si="5"/>
        <v>T. Hunter</v>
      </c>
      <c r="G34" s="17">
        <v>31.333333333333332</v>
      </c>
      <c r="H34" s="17">
        <f t="shared" si="6"/>
        <v>-36</v>
      </c>
      <c r="I34" s="23" t="s">
        <v>248</v>
      </c>
      <c r="J34" s="23" t="str">
        <f t="shared" si="0"/>
        <v>E. Arroyo</v>
      </c>
      <c r="K34" s="19">
        <v>28</v>
      </c>
      <c r="L34" s="19">
        <f t="shared" si="7"/>
        <v>-13</v>
      </c>
      <c r="M34" s="24" t="s">
        <v>481</v>
      </c>
      <c r="N34" s="24" t="str">
        <f t="shared" si="8"/>
        <v>J. Flacco</v>
      </c>
      <c r="O34" s="25">
        <v>30</v>
      </c>
      <c r="P34" s="13">
        <f t="shared" si="9"/>
        <v>-158</v>
      </c>
      <c r="R34">
        <v>32</v>
      </c>
      <c r="S34" t="s">
        <v>316</v>
      </c>
      <c r="T34" s="4" t="s">
        <v>283</v>
      </c>
      <c r="U34">
        <v>238</v>
      </c>
      <c r="V34" s="14">
        <f t="shared" ref="V34:V65" si="18">IF(T34="QB", U34-$AD$2, IF(T34="RB", U34-$AA$2, IF(T34="WR", U34-$AB$2, IF(T34="TE", U34-$AC$2, 0))))</f>
        <v>46.422222222222217</v>
      </c>
      <c r="W34" s="14">
        <f t="shared" ref="W34:W65" si="19">IF(T34="QB", U34-$AD$5, IF(T34="RB", U34-$AA$5, IF(T34="WR", U34-$AB$5, IF(T34="TE", U34-$AC$5, 0))))</f>
        <v>36</v>
      </c>
      <c r="X34" s="14">
        <v>28.7</v>
      </c>
      <c r="Y34" s="14">
        <f t="shared" si="10"/>
        <v>11.2</v>
      </c>
      <c r="AJ34" t="str">
        <f t="shared" si="15"/>
        <v>Williams</v>
      </c>
      <c r="AK34" t="str">
        <f t="shared" si="16"/>
        <v>K</v>
      </c>
      <c r="AL34" t="str">
        <f t="shared" si="17"/>
        <v>K. Williams</v>
      </c>
      <c r="AN34" t="str">
        <f t="shared" si="14"/>
        <v>K. Williams</v>
      </c>
    </row>
    <row r="35" spans="1:40">
      <c r="A35" s="5" t="s">
        <v>111</v>
      </c>
      <c r="B35" s="5" t="str">
        <f t="shared" si="3"/>
        <v>C. Skattebo</v>
      </c>
      <c r="C35" s="21">
        <v>33</v>
      </c>
      <c r="D35" s="21">
        <f t="shared" si="4"/>
        <v>-70</v>
      </c>
      <c r="E35" s="22" t="s">
        <v>153</v>
      </c>
      <c r="F35" s="22" t="str">
        <f t="shared" si="5"/>
        <v>C. Olave</v>
      </c>
      <c r="G35" s="17">
        <v>31.833333333333332</v>
      </c>
      <c r="H35" s="17">
        <f t="shared" si="6"/>
        <v>-39</v>
      </c>
      <c r="I35" s="23" t="s">
        <v>236</v>
      </c>
      <c r="J35" s="23" t="str">
        <f t="shared" si="0"/>
        <v>J. Johnson</v>
      </c>
      <c r="K35" s="19">
        <v>28.666666666666668</v>
      </c>
      <c r="L35" s="19">
        <f t="shared" si="7"/>
        <v>-5</v>
      </c>
      <c r="R35">
        <v>34</v>
      </c>
      <c r="S35" t="s">
        <v>385</v>
      </c>
      <c r="T35" t="s">
        <v>312</v>
      </c>
      <c r="U35">
        <v>160</v>
      </c>
      <c r="V35" s="14">
        <f t="shared" si="18"/>
        <v>-18.905109489051085</v>
      </c>
      <c r="W35" s="14">
        <f t="shared" si="19"/>
        <v>36</v>
      </c>
      <c r="X35" s="14">
        <v>91.4</v>
      </c>
      <c r="Y35" s="14">
        <f t="shared" si="10"/>
        <v>7.2</v>
      </c>
      <c r="AJ35" t="str">
        <f t="shared" si="15"/>
        <v>Njoku</v>
      </c>
      <c r="AK35" t="str">
        <f t="shared" si="16"/>
        <v>D</v>
      </c>
      <c r="AL35" t="str">
        <f t="shared" si="17"/>
        <v>D. Njoku</v>
      </c>
      <c r="AN35" t="str">
        <f t="shared" si="14"/>
        <v>D. Njoku</v>
      </c>
    </row>
    <row r="36" spans="1:40">
      <c r="A36" s="5" t="s">
        <v>87</v>
      </c>
      <c r="B36" s="5" t="str">
        <f t="shared" si="3"/>
        <v>T. Etienne</v>
      </c>
      <c r="C36" s="21">
        <v>33</v>
      </c>
      <c r="D36" s="21">
        <f t="shared" si="4"/>
        <v>-42</v>
      </c>
      <c r="E36" s="22" t="s">
        <v>155</v>
      </c>
      <c r="F36" s="22" t="str">
        <f t="shared" si="5"/>
        <v>J. Jeudy</v>
      </c>
      <c r="G36" s="17">
        <v>32.666666666666664</v>
      </c>
      <c r="H36" s="17">
        <f t="shared" si="6"/>
        <v>-26</v>
      </c>
      <c r="I36" s="23" t="s">
        <v>237</v>
      </c>
      <c r="J36" s="23" t="str">
        <f t="shared" si="0"/>
        <v>J. Sanders</v>
      </c>
      <c r="K36" s="19">
        <v>30</v>
      </c>
      <c r="L36" s="19">
        <f t="shared" si="7"/>
        <v>-12</v>
      </c>
      <c r="R36">
        <v>35</v>
      </c>
      <c r="S36" t="s">
        <v>323</v>
      </c>
      <c r="T36" s="4" t="s">
        <v>283</v>
      </c>
      <c r="U36">
        <v>234</v>
      </c>
      <c r="V36" s="14">
        <f t="shared" si="18"/>
        <v>42.422222222222217</v>
      </c>
      <c r="W36" s="14">
        <f t="shared" si="19"/>
        <v>32</v>
      </c>
      <c r="X36" s="14">
        <v>29.5</v>
      </c>
      <c r="Y36" s="14">
        <f t="shared" si="10"/>
        <v>12.4</v>
      </c>
      <c r="AJ36" t="str">
        <f t="shared" si="15"/>
        <v>Brown</v>
      </c>
      <c r="AK36" t="str">
        <f t="shared" si="16"/>
        <v>C</v>
      </c>
      <c r="AL36" t="str">
        <f t="shared" si="17"/>
        <v>C. Brown</v>
      </c>
      <c r="AN36" t="str">
        <f t="shared" si="14"/>
        <v>C. Brown</v>
      </c>
    </row>
    <row r="37" spans="1:40">
      <c r="A37" s="5" t="s">
        <v>31</v>
      </c>
      <c r="B37" s="5" t="str">
        <f t="shared" si="3"/>
        <v>J. Williams</v>
      </c>
      <c r="C37" s="21">
        <v>34</v>
      </c>
      <c r="D37" s="21">
        <f t="shared" si="4"/>
        <v>-26</v>
      </c>
      <c r="E37" s="22" t="s">
        <v>154</v>
      </c>
      <c r="F37" s="22" t="str">
        <f t="shared" si="5"/>
        <v>R. Odunze</v>
      </c>
      <c r="G37" s="17">
        <v>33.833333333333336</v>
      </c>
      <c r="H37" s="17">
        <f t="shared" si="6"/>
        <v>-44</v>
      </c>
      <c r="I37" s="23" t="s">
        <v>249</v>
      </c>
      <c r="J37" s="23" t="str">
        <f t="shared" si="0"/>
        <v>T. Conklin</v>
      </c>
      <c r="K37" s="19">
        <v>31</v>
      </c>
      <c r="L37" s="19">
        <f t="shared" si="7"/>
        <v>-20</v>
      </c>
      <c r="R37">
        <v>36</v>
      </c>
      <c r="S37" t="s">
        <v>389</v>
      </c>
      <c r="T37" t="s">
        <v>312</v>
      </c>
      <c r="U37">
        <v>154</v>
      </c>
      <c r="V37" s="14">
        <f t="shared" si="18"/>
        <v>-24.905109489051085</v>
      </c>
      <c r="W37" s="14">
        <f t="shared" si="19"/>
        <v>30</v>
      </c>
      <c r="X37" s="14">
        <v>83.8</v>
      </c>
      <c r="Y37" s="14">
        <f t="shared" si="10"/>
        <v>8.4</v>
      </c>
      <c r="AJ37" t="str">
        <f t="shared" si="15"/>
        <v>Engram</v>
      </c>
      <c r="AK37" t="str">
        <f t="shared" si="16"/>
        <v>E</v>
      </c>
      <c r="AL37" t="str">
        <f t="shared" si="17"/>
        <v>E. Engram</v>
      </c>
      <c r="AN37" t="str">
        <f t="shared" si="14"/>
        <v>E. Engram</v>
      </c>
    </row>
    <row r="38" spans="1:40">
      <c r="A38" s="5" t="s">
        <v>87</v>
      </c>
      <c r="B38" s="5" t="str">
        <f t="shared" si="3"/>
        <v>T. Etienne</v>
      </c>
      <c r="C38" s="21">
        <v>35</v>
      </c>
      <c r="D38" s="21">
        <f t="shared" si="4"/>
        <v>-42</v>
      </c>
      <c r="E38" s="22" t="s">
        <v>156</v>
      </c>
      <c r="F38" s="22" t="str">
        <f t="shared" si="5"/>
        <v>C. Godwin</v>
      </c>
      <c r="G38" s="17">
        <v>34.666666666666664</v>
      </c>
      <c r="H38" s="17">
        <f t="shared" si="6"/>
        <v>-73</v>
      </c>
      <c r="I38" s="23" t="s">
        <v>245</v>
      </c>
      <c r="J38" s="23" t="str">
        <f t="shared" si="0"/>
        <v>T. Johnson</v>
      </c>
      <c r="K38" s="19">
        <v>33</v>
      </c>
      <c r="L38" s="19">
        <f t="shared" si="7"/>
        <v>-14</v>
      </c>
      <c r="R38">
        <v>37</v>
      </c>
      <c r="S38" t="s">
        <v>390</v>
      </c>
      <c r="T38" t="s">
        <v>312</v>
      </c>
      <c r="U38">
        <v>151</v>
      </c>
      <c r="V38" s="14">
        <f t="shared" si="18"/>
        <v>-27.905109489051085</v>
      </c>
      <c r="W38" s="14">
        <f t="shared" si="19"/>
        <v>27</v>
      </c>
      <c r="X38" s="14">
        <v>113.7</v>
      </c>
      <c r="Y38" s="14">
        <f t="shared" si="10"/>
        <v>9.8000000000000007</v>
      </c>
      <c r="AJ38" t="str">
        <f t="shared" si="15"/>
        <v>Kraft</v>
      </c>
      <c r="AK38" t="str">
        <f t="shared" si="16"/>
        <v>T</v>
      </c>
      <c r="AL38" t="str">
        <f t="shared" si="17"/>
        <v>T. Kraft</v>
      </c>
      <c r="AN38" t="str">
        <f t="shared" si="14"/>
        <v>T. Kraft</v>
      </c>
    </row>
    <row r="39" spans="1:40">
      <c r="A39" s="5" t="s">
        <v>43</v>
      </c>
      <c r="B39" s="5" t="str">
        <f t="shared" si="3"/>
        <v>J. Mason</v>
      </c>
      <c r="C39" s="21">
        <v>36</v>
      </c>
      <c r="D39" s="21">
        <f t="shared" si="4"/>
        <v>-60</v>
      </c>
      <c r="E39" s="22" t="s">
        <v>198</v>
      </c>
      <c r="F39" s="22" t="str">
        <f t="shared" si="5"/>
        <v>D. Samuel</v>
      </c>
      <c r="G39" s="17">
        <v>35</v>
      </c>
      <c r="H39" s="17">
        <f t="shared" si="6"/>
        <v>-41</v>
      </c>
      <c r="I39" s="23" t="s">
        <v>246</v>
      </c>
      <c r="J39" s="23" t="str">
        <f t="shared" si="0"/>
        <v>N. Fant</v>
      </c>
      <c r="K39" s="19">
        <v>34</v>
      </c>
      <c r="L39" s="19">
        <f t="shared" si="7"/>
        <v>-20</v>
      </c>
      <c r="R39">
        <v>38</v>
      </c>
      <c r="S39" t="s">
        <v>325</v>
      </c>
      <c r="T39" s="4" t="s">
        <v>283</v>
      </c>
      <c r="U39">
        <v>228</v>
      </c>
      <c r="V39" s="14">
        <f t="shared" si="18"/>
        <v>36.422222222222217</v>
      </c>
      <c r="W39" s="14">
        <f t="shared" si="19"/>
        <v>26</v>
      </c>
      <c r="X39" s="14">
        <v>41.7</v>
      </c>
      <c r="Y39" s="14">
        <f t="shared" si="10"/>
        <v>16.399999999999999</v>
      </c>
      <c r="AJ39" t="str">
        <f t="shared" si="15"/>
        <v>Kamara</v>
      </c>
      <c r="AK39" t="str">
        <f t="shared" si="16"/>
        <v>A</v>
      </c>
      <c r="AL39" t="str">
        <f t="shared" si="17"/>
        <v>A. Kamara</v>
      </c>
      <c r="AN39" t="str">
        <f t="shared" si="14"/>
        <v>A. Kamara</v>
      </c>
    </row>
    <row r="40" spans="1:40">
      <c r="A40" s="5" t="s">
        <v>37</v>
      </c>
      <c r="B40" s="5" t="str">
        <f t="shared" si="3"/>
        <v>C. Skattebo</v>
      </c>
      <c r="C40" s="21">
        <v>36.25</v>
      </c>
      <c r="D40" s="21">
        <f t="shared" si="4"/>
        <v>-70</v>
      </c>
      <c r="E40" s="22" t="s">
        <v>152</v>
      </c>
      <c r="F40" s="22" t="str">
        <f t="shared" si="5"/>
        <v>J. Addison</v>
      </c>
      <c r="G40" s="17">
        <v>35.666666666666664</v>
      </c>
      <c r="H40" s="17">
        <f t="shared" si="6"/>
        <v>-56</v>
      </c>
      <c r="I40" s="23" t="s">
        <v>527</v>
      </c>
      <c r="J40" s="23" t="str">
        <f t="shared" si="0"/>
        <v>H. Fannin</v>
      </c>
      <c r="K40" s="19">
        <v>35</v>
      </c>
      <c r="L40" s="19">
        <f t="shared" si="7"/>
        <v>-20</v>
      </c>
      <c r="R40">
        <v>39</v>
      </c>
      <c r="S40" t="s">
        <v>327</v>
      </c>
      <c r="T40" s="4" t="s">
        <v>283</v>
      </c>
      <c r="U40">
        <v>226</v>
      </c>
      <c r="V40" s="14">
        <f t="shared" si="18"/>
        <v>34.422222222222217</v>
      </c>
      <c r="W40" s="14">
        <f t="shared" si="19"/>
        <v>24</v>
      </c>
      <c r="X40" s="14">
        <v>41.9</v>
      </c>
      <c r="Y40" s="14">
        <f t="shared" si="10"/>
        <v>18.8</v>
      </c>
      <c r="AJ40" t="str">
        <f t="shared" si="15"/>
        <v>Hampton</v>
      </c>
      <c r="AK40" t="str">
        <f t="shared" si="16"/>
        <v>O</v>
      </c>
      <c r="AL40" t="str">
        <f t="shared" si="17"/>
        <v>O. Hampton</v>
      </c>
      <c r="AN40" t="str">
        <f t="shared" si="14"/>
        <v>O. Hampton</v>
      </c>
    </row>
    <row r="41" spans="1:40">
      <c r="A41" s="5" t="s">
        <v>34</v>
      </c>
      <c r="B41" s="5" t="str">
        <f t="shared" si="3"/>
        <v>R. Stevenson</v>
      </c>
      <c r="C41" s="21">
        <v>36.6</v>
      </c>
      <c r="D41" s="21">
        <f t="shared" si="4"/>
        <v>-71</v>
      </c>
      <c r="E41" s="22" t="s">
        <v>158</v>
      </c>
      <c r="F41" s="22" t="str">
        <f t="shared" si="5"/>
        <v>J. Jennings</v>
      </c>
      <c r="G41" s="17">
        <v>37.166666666666664</v>
      </c>
      <c r="H41" s="17">
        <f t="shared" si="6"/>
        <v>-54</v>
      </c>
      <c r="J41" s="23"/>
      <c r="L41" s="19"/>
      <c r="R41">
        <v>40</v>
      </c>
      <c r="S41" s="12" t="s">
        <v>391</v>
      </c>
      <c r="T41" s="12" t="s">
        <v>312</v>
      </c>
      <c r="U41" s="12">
        <v>148</v>
      </c>
      <c r="V41" s="14">
        <f t="shared" si="18"/>
        <v>-30.905109489051085</v>
      </c>
      <c r="W41" s="14">
        <f t="shared" si="19"/>
        <v>24</v>
      </c>
      <c r="X41" s="14">
        <v>62</v>
      </c>
      <c r="Y41" s="14">
        <f t="shared" si="10"/>
        <v>14.2</v>
      </c>
      <c r="AJ41" t="str">
        <f t="shared" si="15"/>
        <v>Loveland</v>
      </c>
      <c r="AK41" t="str">
        <f t="shared" si="16"/>
        <v>C</v>
      </c>
      <c r="AL41" t="str">
        <f t="shared" si="17"/>
        <v>C. Loveland</v>
      </c>
      <c r="AN41" t="str">
        <f t="shared" si="14"/>
        <v>C. Loveland</v>
      </c>
    </row>
    <row r="42" spans="1:40">
      <c r="A42" s="5" t="s">
        <v>39</v>
      </c>
      <c r="B42" s="5" t="str">
        <f t="shared" si="3"/>
        <v>N. Harris</v>
      </c>
      <c r="C42" s="21">
        <v>38.799999999999997</v>
      </c>
      <c r="D42" s="21">
        <f t="shared" si="4"/>
        <v>-73</v>
      </c>
      <c r="E42" s="22" t="s">
        <v>160</v>
      </c>
      <c r="F42" s="22" t="str">
        <f t="shared" si="5"/>
        <v>J. Meyers</v>
      </c>
      <c r="G42" s="17">
        <v>39.333333333333336</v>
      </c>
      <c r="H42" s="17">
        <f t="shared" si="6"/>
        <v>-35</v>
      </c>
      <c r="J42" s="23"/>
      <c r="L42" s="19"/>
      <c r="R42">
        <v>41</v>
      </c>
      <c r="S42" t="s">
        <v>280</v>
      </c>
      <c r="T42" t="s">
        <v>272</v>
      </c>
      <c r="U42">
        <v>314</v>
      </c>
      <c r="V42" s="14">
        <f t="shared" si="18"/>
        <v>100.41891891891891</v>
      </c>
      <c r="W42" s="14">
        <f t="shared" si="19"/>
        <v>23</v>
      </c>
      <c r="X42" s="14">
        <v>95.8</v>
      </c>
      <c r="Y42" s="14">
        <f t="shared" si="10"/>
        <v>10.199999999999999</v>
      </c>
      <c r="AJ42" t="str">
        <f t="shared" si="15"/>
        <v>Murray</v>
      </c>
      <c r="AK42" t="str">
        <f t="shared" si="16"/>
        <v>K</v>
      </c>
      <c r="AL42" t="str">
        <f t="shared" si="17"/>
        <v>K. Murray</v>
      </c>
      <c r="AN42" t="str">
        <f t="shared" si="14"/>
        <v>K. Murray</v>
      </c>
    </row>
    <row r="43" spans="1:40">
      <c r="A43" s="5" t="s">
        <v>42</v>
      </c>
      <c r="B43" s="5" t="str">
        <f t="shared" si="3"/>
        <v>Z. Charbonnet</v>
      </c>
      <c r="C43" s="21">
        <v>39</v>
      </c>
      <c r="D43" s="21">
        <f t="shared" si="4"/>
        <v>-55</v>
      </c>
      <c r="E43" s="22" t="s">
        <v>162</v>
      </c>
      <c r="F43" s="22" t="str">
        <f t="shared" si="5"/>
        <v>K. Shakir</v>
      </c>
      <c r="G43" s="17">
        <v>41.333333333333336</v>
      </c>
      <c r="H43" s="17">
        <f t="shared" si="6"/>
        <v>-63</v>
      </c>
      <c r="J43" s="23"/>
      <c r="L43" s="19"/>
      <c r="R43">
        <v>42</v>
      </c>
      <c r="S43" t="s">
        <v>307</v>
      </c>
      <c r="T43" t="s">
        <v>278</v>
      </c>
      <c r="U43">
        <v>257</v>
      </c>
      <c r="V43" s="14">
        <f t="shared" si="18"/>
        <v>59.614942528735639</v>
      </c>
      <c r="W43" s="14">
        <f t="shared" si="19"/>
        <v>22</v>
      </c>
      <c r="X43" s="14">
        <v>17.399999999999999</v>
      </c>
      <c r="Y43" s="14">
        <f t="shared" si="10"/>
        <v>9.6666666666666661</v>
      </c>
      <c r="AJ43" t="str">
        <f t="shared" si="15"/>
        <v>London</v>
      </c>
      <c r="AK43" t="str">
        <f t="shared" si="16"/>
        <v>D</v>
      </c>
      <c r="AL43" t="str">
        <f t="shared" si="17"/>
        <v>D. London</v>
      </c>
      <c r="AN43" t="str">
        <f t="shared" si="14"/>
        <v>D. London</v>
      </c>
    </row>
    <row r="44" spans="1:40">
      <c r="A44" s="5" t="s">
        <v>41</v>
      </c>
      <c r="B44" s="5" t="str">
        <f t="shared" si="3"/>
        <v>T. Spears</v>
      </c>
      <c r="C44" s="21">
        <v>40.200000000000003</v>
      </c>
      <c r="D44" s="21">
        <f t="shared" si="4"/>
        <v>-73</v>
      </c>
      <c r="E44" s="22" t="s">
        <v>198</v>
      </c>
      <c r="F44" s="22" t="str">
        <f t="shared" si="5"/>
        <v>D. Samuel</v>
      </c>
      <c r="G44" s="17">
        <v>42.333333333333336</v>
      </c>
      <c r="H44" s="17">
        <f t="shared" si="6"/>
        <v>-41</v>
      </c>
      <c r="J44" s="23"/>
      <c r="L44" s="19"/>
      <c r="R44">
        <v>45</v>
      </c>
      <c r="S44" t="s">
        <v>282</v>
      </c>
      <c r="T44" t="s">
        <v>272</v>
      </c>
      <c r="U44">
        <v>312</v>
      </c>
      <c r="V44" s="14">
        <f t="shared" si="18"/>
        <v>98.418918918918905</v>
      </c>
      <c r="W44" s="14">
        <f t="shared" si="19"/>
        <v>21</v>
      </c>
      <c r="X44" s="14">
        <v>67.8</v>
      </c>
      <c r="Y44" s="14">
        <f t="shared" si="10"/>
        <v>7.6</v>
      </c>
      <c r="AJ44" t="str">
        <f t="shared" si="15"/>
        <v>Mayfield</v>
      </c>
      <c r="AK44" t="str">
        <f t="shared" si="16"/>
        <v>B</v>
      </c>
      <c r="AL44" t="str">
        <f t="shared" si="17"/>
        <v>B. Mayfield</v>
      </c>
      <c r="AN44" t="str">
        <f t="shared" si="14"/>
        <v>B. Mayfield</v>
      </c>
    </row>
    <row r="45" spans="1:40">
      <c r="A45" s="5" t="s">
        <v>44</v>
      </c>
      <c r="B45" s="5" t="str">
        <f t="shared" si="3"/>
        <v>T. Bigsby</v>
      </c>
      <c r="C45" s="21">
        <v>40.6</v>
      </c>
      <c r="D45" s="21">
        <f t="shared" si="4"/>
        <v>-125</v>
      </c>
      <c r="E45" s="22" t="s">
        <v>163</v>
      </c>
      <c r="F45" s="22" t="str">
        <f t="shared" si="5"/>
        <v>S. Diggs</v>
      </c>
      <c r="G45" s="17">
        <v>42.666666666666664</v>
      </c>
      <c r="H45" s="17">
        <f t="shared" si="6"/>
        <v>-51</v>
      </c>
      <c r="J45" s="23"/>
      <c r="L45" s="19"/>
      <c r="R45">
        <v>46</v>
      </c>
      <c r="S45" t="s">
        <v>281</v>
      </c>
      <c r="T45" t="s">
        <v>272</v>
      </c>
      <c r="U45">
        <v>312</v>
      </c>
      <c r="V45" s="14">
        <f t="shared" si="18"/>
        <v>98.418918918918905</v>
      </c>
      <c r="W45" s="14">
        <f t="shared" si="19"/>
        <v>21</v>
      </c>
      <c r="X45" s="14">
        <v>108</v>
      </c>
      <c r="Y45" s="14">
        <f t="shared" si="10"/>
        <v>10.4</v>
      </c>
      <c r="AJ45" t="str">
        <f t="shared" si="15"/>
        <v>Purdy</v>
      </c>
      <c r="AK45" t="str">
        <f t="shared" si="16"/>
        <v>B</v>
      </c>
      <c r="AL45" t="str">
        <f t="shared" si="17"/>
        <v>B. Purdy</v>
      </c>
      <c r="AN45" t="str">
        <f t="shared" si="14"/>
        <v>B. Purdy</v>
      </c>
    </row>
    <row r="46" spans="1:40">
      <c r="A46" s="5" t="s">
        <v>38</v>
      </c>
      <c r="B46" s="5" t="str">
        <f t="shared" si="3"/>
        <v>J. Dobbins</v>
      </c>
      <c r="C46" s="21">
        <v>40.799999999999997</v>
      </c>
      <c r="D46" s="21">
        <f t="shared" si="4"/>
        <v>-39</v>
      </c>
      <c r="E46" s="22" t="s">
        <v>161</v>
      </c>
      <c r="F46" s="22" t="str">
        <f t="shared" si="5"/>
        <v>R. Pearsall</v>
      </c>
      <c r="G46" s="17">
        <v>44.166666666666664</v>
      </c>
      <c r="H46" s="17">
        <f t="shared" si="6"/>
        <v>-64</v>
      </c>
      <c r="J46" s="23"/>
      <c r="L46" s="19"/>
      <c r="R46">
        <v>43</v>
      </c>
      <c r="S46" s="12" t="s">
        <v>395</v>
      </c>
      <c r="T46" s="12" t="s">
        <v>312</v>
      </c>
      <c r="U46" s="12">
        <v>145</v>
      </c>
      <c r="V46" s="14">
        <f t="shared" si="18"/>
        <v>-33.905109489051085</v>
      </c>
      <c r="W46" s="14">
        <f t="shared" si="19"/>
        <v>21</v>
      </c>
      <c r="X46" s="14">
        <v>57</v>
      </c>
      <c r="Y46" s="14">
        <f t="shared" si="10"/>
        <v>11</v>
      </c>
      <c r="AJ46" t="str">
        <f t="shared" si="15"/>
        <v>Warren</v>
      </c>
      <c r="AK46" t="str">
        <f t="shared" si="16"/>
        <v>T</v>
      </c>
      <c r="AL46" t="str">
        <f t="shared" si="17"/>
        <v>T. Warren</v>
      </c>
      <c r="AN46" t="str">
        <f t="shared" si="14"/>
        <v>T. Warren</v>
      </c>
    </row>
    <row r="47" spans="1:40">
      <c r="A47" s="5" t="s">
        <v>40</v>
      </c>
      <c r="B47" s="5" t="str">
        <f t="shared" si="3"/>
        <v>R. White</v>
      </c>
      <c r="C47" s="21">
        <v>41.8</v>
      </c>
      <c r="D47" s="21">
        <f t="shared" si="4"/>
        <v>-85</v>
      </c>
      <c r="E47" s="22" t="s">
        <v>157</v>
      </c>
      <c r="F47" s="22" t="str">
        <f t="shared" si="5"/>
        <v>J. Reed</v>
      </c>
      <c r="G47" s="17">
        <v>44.166666666666664</v>
      </c>
      <c r="H47" s="17">
        <f t="shared" si="6"/>
        <v>-59</v>
      </c>
      <c r="J47" s="23"/>
      <c r="L47" s="19"/>
      <c r="R47">
        <v>44</v>
      </c>
      <c r="S47" s="12" t="s">
        <v>396</v>
      </c>
      <c r="T47" s="12" t="s">
        <v>312</v>
      </c>
      <c r="U47" s="12">
        <v>145</v>
      </c>
      <c r="V47" s="14">
        <f t="shared" si="18"/>
        <v>-33.905109489051085</v>
      </c>
      <c r="W47" s="14">
        <f t="shared" si="19"/>
        <v>21</v>
      </c>
      <c r="X47" s="14">
        <v>63</v>
      </c>
      <c r="Y47" s="14">
        <f t="shared" si="10"/>
        <v>14</v>
      </c>
      <c r="AJ47" t="str">
        <f t="shared" si="15"/>
        <v>Ferguson</v>
      </c>
      <c r="AK47" t="str">
        <f t="shared" si="16"/>
        <v>J</v>
      </c>
      <c r="AL47" t="str">
        <f t="shared" si="17"/>
        <v>J. Ferguson</v>
      </c>
      <c r="AN47" t="str">
        <f t="shared" si="14"/>
        <v>J. Ferguson</v>
      </c>
    </row>
    <row r="48" spans="1:40">
      <c r="A48" s="5" t="s">
        <v>55</v>
      </c>
      <c r="B48" s="5" t="str">
        <f t="shared" si="3"/>
        <v>B. Tuten</v>
      </c>
      <c r="C48" s="21">
        <v>43</v>
      </c>
      <c r="D48" s="21">
        <f t="shared" si="4"/>
        <v>-125</v>
      </c>
      <c r="E48" s="22" t="s">
        <v>167</v>
      </c>
      <c r="F48" s="22" t="str">
        <f t="shared" si="5"/>
        <v>C. Kupp</v>
      </c>
      <c r="G48" s="17">
        <v>45</v>
      </c>
      <c r="H48" s="17">
        <f t="shared" si="6"/>
        <v>-71</v>
      </c>
      <c r="J48" s="23"/>
      <c r="L48" s="19"/>
      <c r="R48">
        <v>50</v>
      </c>
      <c r="S48" t="s">
        <v>284</v>
      </c>
      <c r="T48" t="s">
        <v>272</v>
      </c>
      <c r="U48">
        <v>310</v>
      </c>
      <c r="V48" s="14">
        <f t="shared" si="18"/>
        <v>96.418918918918905</v>
      </c>
      <c r="W48" s="14">
        <f t="shared" si="19"/>
        <v>19</v>
      </c>
      <c r="X48" s="14">
        <v>73.599999999999994</v>
      </c>
      <c r="Y48" s="14">
        <f t="shared" si="10"/>
        <v>7.8</v>
      </c>
      <c r="AJ48" t="str">
        <f t="shared" si="15"/>
        <v>Nix</v>
      </c>
      <c r="AK48" t="str">
        <f t="shared" si="16"/>
        <v>B</v>
      </c>
      <c r="AL48" t="str">
        <f t="shared" si="17"/>
        <v>B. Nix</v>
      </c>
      <c r="AN48" t="str">
        <f t="shared" si="14"/>
        <v>B. Nix</v>
      </c>
    </row>
    <row r="49" spans="1:40">
      <c r="A49" s="5" t="s">
        <v>35</v>
      </c>
      <c r="B49" s="5" t="str">
        <f t="shared" si="3"/>
        <v>A. Ekeler</v>
      </c>
      <c r="C49" s="21">
        <v>45.4</v>
      </c>
      <c r="D49" s="21">
        <f t="shared" si="4"/>
        <v>-72</v>
      </c>
      <c r="E49" s="22" t="s">
        <v>164</v>
      </c>
      <c r="F49" s="22" t="str">
        <f t="shared" si="5"/>
        <v>J. Downs</v>
      </c>
      <c r="G49" s="17">
        <v>45.333333333333336</v>
      </c>
      <c r="H49" s="17">
        <f t="shared" si="6"/>
        <v>-73</v>
      </c>
      <c r="J49" s="23"/>
      <c r="L49" s="19"/>
      <c r="R49">
        <v>47</v>
      </c>
      <c r="S49" t="s">
        <v>309</v>
      </c>
      <c r="T49" t="s">
        <v>278</v>
      </c>
      <c r="U49">
        <v>254</v>
      </c>
      <c r="V49" s="14">
        <f t="shared" si="18"/>
        <v>56.614942528735639</v>
      </c>
      <c r="W49" s="14">
        <f t="shared" si="19"/>
        <v>19</v>
      </c>
      <c r="X49" s="14">
        <v>17.3</v>
      </c>
      <c r="Y49" s="14">
        <f t="shared" si="10"/>
        <v>9.6666666666666661</v>
      </c>
      <c r="AJ49" t="str">
        <f t="shared" si="15"/>
        <v>Brown</v>
      </c>
      <c r="AK49" t="str">
        <f t="shared" si="16"/>
        <v>A</v>
      </c>
      <c r="AL49" t="str">
        <f t="shared" si="17"/>
        <v>A. Brown</v>
      </c>
      <c r="AN49" t="str">
        <f t="shared" si="14"/>
        <v>A. Brown</v>
      </c>
    </row>
    <row r="50" spans="1:40">
      <c r="A50" s="5" t="s">
        <v>47</v>
      </c>
      <c r="B50" s="5" t="str">
        <f t="shared" si="3"/>
        <v>T. Benson</v>
      </c>
      <c r="C50" s="21">
        <v>47</v>
      </c>
      <c r="D50" s="21">
        <f t="shared" si="4"/>
        <v>-81</v>
      </c>
      <c r="E50" s="22" t="s">
        <v>165</v>
      </c>
      <c r="F50" s="22" t="str">
        <f t="shared" si="5"/>
        <v>B. Aiyuk</v>
      </c>
      <c r="G50" s="17">
        <v>46.25</v>
      </c>
      <c r="H50" s="17">
        <f t="shared" si="6"/>
        <v>-106</v>
      </c>
      <c r="J50" s="23"/>
      <c r="L50" s="19"/>
      <c r="R50">
        <v>48</v>
      </c>
      <c r="S50" t="s">
        <v>329</v>
      </c>
      <c r="T50" s="4" t="s">
        <v>283</v>
      </c>
      <c r="U50">
        <v>221</v>
      </c>
      <c r="V50" s="14">
        <f t="shared" si="18"/>
        <v>29.422222222222217</v>
      </c>
      <c r="W50" s="14">
        <f t="shared" si="19"/>
        <v>19</v>
      </c>
      <c r="X50" s="14">
        <v>51.4</v>
      </c>
      <c r="Y50" s="14">
        <f t="shared" si="10"/>
        <v>18</v>
      </c>
      <c r="AJ50" t="str">
        <f t="shared" si="15"/>
        <v>Conner</v>
      </c>
      <c r="AK50" t="str">
        <f t="shared" si="16"/>
        <v>J</v>
      </c>
      <c r="AL50" t="str">
        <f t="shared" si="17"/>
        <v>J. Conner</v>
      </c>
      <c r="AN50" t="str">
        <f t="shared" si="14"/>
        <v>J. Conner</v>
      </c>
    </row>
    <row r="51" spans="1:40">
      <c r="A51" s="5" t="s">
        <v>46</v>
      </c>
      <c r="B51" s="5" t="str">
        <f t="shared" si="3"/>
        <v>T. Allgeier</v>
      </c>
      <c r="C51" s="21">
        <v>47.6</v>
      </c>
      <c r="D51" s="21">
        <f t="shared" si="4"/>
        <v>-87</v>
      </c>
      <c r="E51" s="22" t="s">
        <v>199</v>
      </c>
      <c r="F51" s="22" t="str">
        <f t="shared" si="5"/>
        <v>M. Pittman</v>
      </c>
      <c r="G51" s="17">
        <v>47</v>
      </c>
      <c r="H51" s="17">
        <f t="shared" si="6"/>
        <v>-70</v>
      </c>
      <c r="J51" s="23"/>
      <c r="L51" s="19"/>
      <c r="R51">
        <v>49</v>
      </c>
      <c r="S51" s="12" t="s">
        <v>400</v>
      </c>
      <c r="T51" s="12" t="s">
        <v>312</v>
      </c>
      <c r="U51" s="12">
        <v>143</v>
      </c>
      <c r="V51" s="14">
        <f t="shared" si="18"/>
        <v>-35.905109489051085</v>
      </c>
      <c r="W51" s="14">
        <f t="shared" si="19"/>
        <v>19</v>
      </c>
      <c r="X51" s="14">
        <v>58</v>
      </c>
      <c r="Y51" s="14">
        <f t="shared" si="10"/>
        <v>14.4</v>
      </c>
      <c r="AJ51" t="str">
        <f t="shared" si="15"/>
        <v>Goedert</v>
      </c>
      <c r="AK51" t="str">
        <f t="shared" si="16"/>
        <v>D</v>
      </c>
      <c r="AL51" t="str">
        <f t="shared" si="17"/>
        <v>D. Goedert</v>
      </c>
      <c r="AN51" t="str">
        <f t="shared" si="14"/>
        <v>D. Goedert</v>
      </c>
    </row>
    <row r="52" spans="1:40">
      <c r="A52" s="5" t="s">
        <v>45</v>
      </c>
      <c r="B52" s="5" t="str">
        <f t="shared" si="3"/>
        <v>I. Guerendo</v>
      </c>
      <c r="C52" s="21">
        <v>48.2</v>
      </c>
      <c r="D52" s="21">
        <f t="shared" si="4"/>
        <v>-125</v>
      </c>
      <c r="E52" s="22" t="s">
        <v>166</v>
      </c>
      <c r="F52" s="22" t="str">
        <f t="shared" si="5"/>
        <v>D. Mooney</v>
      </c>
      <c r="G52" s="17">
        <v>47.666666666666664</v>
      </c>
      <c r="H52" s="17">
        <f t="shared" si="6"/>
        <v>-72</v>
      </c>
      <c r="J52" s="23"/>
      <c r="L52" s="19"/>
      <c r="R52">
        <v>51</v>
      </c>
      <c r="S52" t="s">
        <v>330</v>
      </c>
      <c r="T52" s="4" t="s">
        <v>283</v>
      </c>
      <c r="U52">
        <v>220</v>
      </c>
      <c r="V52" s="14">
        <f t="shared" si="18"/>
        <v>28.422222222222217</v>
      </c>
      <c r="W52" s="14">
        <f t="shared" si="19"/>
        <v>18</v>
      </c>
      <c r="X52" s="14">
        <v>34.9</v>
      </c>
      <c r="Y52" s="14">
        <f t="shared" si="10"/>
        <v>12.6</v>
      </c>
      <c r="AJ52" t="str">
        <f t="shared" si="15"/>
        <v>Cook</v>
      </c>
      <c r="AK52" t="str">
        <f t="shared" si="16"/>
        <v>J</v>
      </c>
      <c r="AL52" t="str">
        <f t="shared" si="17"/>
        <v>J. Cook</v>
      </c>
      <c r="AN52" t="str">
        <f t="shared" si="14"/>
        <v>J. Cook</v>
      </c>
    </row>
    <row r="53" spans="1:40">
      <c r="A53" s="5" t="s">
        <v>50</v>
      </c>
      <c r="B53" s="5" t="str">
        <f t="shared" si="3"/>
        <v>R. Davis</v>
      </c>
      <c r="C53" s="21">
        <v>48.4</v>
      </c>
      <c r="D53" s="21">
        <f t="shared" si="4"/>
        <v>-83</v>
      </c>
      <c r="E53" s="22" t="s">
        <v>171</v>
      </c>
      <c r="F53" s="22" t="str">
        <f t="shared" si="5"/>
        <v>M. Golden</v>
      </c>
      <c r="G53" s="17">
        <v>48.166666666666664</v>
      </c>
      <c r="H53" s="17">
        <f t="shared" si="6"/>
        <v>-44</v>
      </c>
      <c r="J53" s="23"/>
      <c r="L53" s="19"/>
      <c r="R53">
        <v>52</v>
      </c>
      <c r="S53" s="12" t="s">
        <v>401</v>
      </c>
      <c r="T53" s="12" t="s">
        <v>312</v>
      </c>
      <c r="U53" s="12">
        <v>142</v>
      </c>
      <c r="V53" s="14">
        <f t="shared" si="18"/>
        <v>-36.905109489051085</v>
      </c>
      <c r="W53" s="14">
        <f t="shared" si="19"/>
        <v>18</v>
      </c>
      <c r="X53" s="14">
        <v>59</v>
      </c>
      <c r="Y53" s="14">
        <f t="shared" si="10"/>
        <v>23.25</v>
      </c>
      <c r="AJ53" t="str">
        <f t="shared" si="15"/>
        <v>Okonkwo</v>
      </c>
      <c r="AK53" t="str">
        <f t="shared" si="16"/>
        <v>C</v>
      </c>
      <c r="AL53" t="str">
        <f t="shared" si="17"/>
        <v>C. Okonkwo</v>
      </c>
      <c r="AN53" t="str">
        <f t="shared" si="14"/>
        <v>C. Okonkwo</v>
      </c>
    </row>
    <row r="54" spans="1:40">
      <c r="A54" s="5" t="s">
        <v>56</v>
      </c>
      <c r="B54" s="5" t="str">
        <f t="shared" si="3"/>
        <v>R. Dowdle</v>
      </c>
      <c r="C54" s="21">
        <v>49</v>
      </c>
      <c r="D54" s="21">
        <f t="shared" si="4"/>
        <v>-93</v>
      </c>
      <c r="E54" s="22" t="s">
        <v>199</v>
      </c>
      <c r="F54" s="22" t="str">
        <f t="shared" si="5"/>
        <v>M. Pittman</v>
      </c>
      <c r="G54" s="17">
        <v>49.6</v>
      </c>
      <c r="H54" s="17">
        <f t="shared" si="6"/>
        <v>-70</v>
      </c>
      <c r="J54" s="23"/>
      <c r="L54" s="19"/>
      <c r="R54">
        <v>53</v>
      </c>
      <c r="S54" s="12" t="s">
        <v>403</v>
      </c>
      <c r="T54" s="12" t="s">
        <v>312</v>
      </c>
      <c r="U54" s="12">
        <v>142</v>
      </c>
      <c r="V54" s="14">
        <f t="shared" si="18"/>
        <v>-36.905109489051085</v>
      </c>
      <c r="W54" s="14">
        <f t="shared" si="19"/>
        <v>18</v>
      </c>
      <c r="X54" s="14">
        <v>59</v>
      </c>
      <c r="Y54" s="14">
        <f t="shared" si="10"/>
        <v>12.6</v>
      </c>
      <c r="AJ54" t="str">
        <f t="shared" si="15"/>
        <v>Kincaid</v>
      </c>
      <c r="AK54" t="str">
        <f t="shared" si="16"/>
        <v>D</v>
      </c>
      <c r="AL54" t="str">
        <f t="shared" si="17"/>
        <v>D. Kincaid</v>
      </c>
      <c r="AN54" t="str">
        <f t="shared" si="14"/>
        <v>D. Kincaid</v>
      </c>
    </row>
    <row r="55" spans="1:40">
      <c r="A55" s="5" t="s">
        <v>49</v>
      </c>
      <c r="B55" s="5" t="str">
        <f t="shared" si="3"/>
        <v>J. Ford</v>
      </c>
      <c r="C55" s="21">
        <v>51</v>
      </c>
      <c r="D55" s="21">
        <f t="shared" si="4"/>
        <v>-88</v>
      </c>
      <c r="E55" s="22" t="s">
        <v>170</v>
      </c>
      <c r="F55" s="22" t="str">
        <f t="shared" si="5"/>
        <v>E. Egbuka</v>
      </c>
      <c r="G55" s="17">
        <v>52</v>
      </c>
      <c r="H55" s="17">
        <f t="shared" si="6"/>
        <v>-78</v>
      </c>
      <c r="J55" s="23"/>
      <c r="L55" s="19"/>
      <c r="R55">
        <v>54</v>
      </c>
      <c r="S55" t="s">
        <v>334</v>
      </c>
      <c r="T55" s="4" t="s">
        <v>283</v>
      </c>
      <c r="U55">
        <v>216</v>
      </c>
      <c r="V55" s="14">
        <f t="shared" si="18"/>
        <v>24.422222222222217</v>
      </c>
      <c r="W55" s="14">
        <f t="shared" si="19"/>
        <v>14</v>
      </c>
      <c r="X55" s="14">
        <v>46.6</v>
      </c>
      <c r="Y55" s="14">
        <f t="shared" si="10"/>
        <v>18</v>
      </c>
      <c r="AJ55" t="str">
        <f t="shared" si="15"/>
        <v>Hubbard</v>
      </c>
      <c r="AK55" t="str">
        <f t="shared" si="16"/>
        <v>C</v>
      </c>
      <c r="AL55" t="str">
        <f t="shared" si="17"/>
        <v>C. Hubbard</v>
      </c>
      <c r="AN55" t="str">
        <f t="shared" si="14"/>
        <v>C. Hubbard</v>
      </c>
    </row>
    <row r="56" spans="1:40">
      <c r="A56" s="5" t="s">
        <v>58</v>
      </c>
      <c r="B56" s="5" t="str">
        <f t="shared" si="3"/>
        <v>J. Wright</v>
      </c>
      <c r="C56" s="21">
        <v>51</v>
      </c>
      <c r="D56" s="21">
        <f t="shared" si="4"/>
        <v>-72</v>
      </c>
      <c r="E56" s="22" t="s">
        <v>169</v>
      </c>
      <c r="F56" s="22" t="str">
        <f t="shared" si="5"/>
        <v>K. Coleman</v>
      </c>
      <c r="G56" s="17">
        <v>52.333333333333336</v>
      </c>
      <c r="H56" s="17">
        <f t="shared" si="6"/>
        <v>-78</v>
      </c>
      <c r="J56" s="23"/>
      <c r="L56" s="19"/>
      <c r="R56">
        <v>55</v>
      </c>
      <c r="S56" t="s">
        <v>335</v>
      </c>
      <c r="T56" s="4" t="s">
        <v>283</v>
      </c>
      <c r="U56">
        <v>215</v>
      </c>
      <c r="V56" s="14">
        <f t="shared" si="18"/>
        <v>23.422222222222217</v>
      </c>
      <c r="W56" s="14">
        <f t="shared" si="19"/>
        <v>13</v>
      </c>
      <c r="X56" s="14">
        <v>33.5</v>
      </c>
      <c r="Y56" s="14">
        <f t="shared" si="10"/>
        <v>15</v>
      </c>
      <c r="AJ56" t="str">
        <f t="shared" si="15"/>
        <v>Hall</v>
      </c>
      <c r="AK56" t="str">
        <f t="shared" si="16"/>
        <v>B</v>
      </c>
      <c r="AL56" t="str">
        <f t="shared" si="17"/>
        <v>B. Hall</v>
      </c>
      <c r="AN56" t="str">
        <f t="shared" si="14"/>
        <v>B. Hall</v>
      </c>
    </row>
    <row r="57" spans="1:40">
      <c r="A57" s="5" t="s">
        <v>57</v>
      </c>
      <c r="B57" s="5" t="str">
        <f t="shared" si="3"/>
        <v>B. Allen</v>
      </c>
      <c r="C57" s="21">
        <v>51.25</v>
      </c>
      <c r="D57" s="21">
        <f t="shared" si="4"/>
        <v>-125</v>
      </c>
      <c r="E57" s="22" t="s">
        <v>172</v>
      </c>
      <c r="F57" s="22" t="str">
        <f t="shared" si="5"/>
        <v>R. Shaheed</v>
      </c>
      <c r="G57" s="17">
        <v>52.833333333333336</v>
      </c>
      <c r="H57" s="17">
        <f t="shared" si="6"/>
        <v>-64</v>
      </c>
      <c r="J57" s="23"/>
      <c r="L57" s="19"/>
      <c r="R57">
        <v>56</v>
      </c>
      <c r="S57" s="12" t="s">
        <v>407</v>
      </c>
      <c r="T57" s="12" t="s">
        <v>312</v>
      </c>
      <c r="U57" s="12">
        <v>137</v>
      </c>
      <c r="V57" s="14">
        <f t="shared" si="18"/>
        <v>-41.905109489051085</v>
      </c>
      <c r="W57" s="14">
        <f t="shared" si="19"/>
        <v>13</v>
      </c>
      <c r="X57" s="14">
        <v>50</v>
      </c>
      <c r="Y57" s="14">
        <f t="shared" si="10"/>
        <v>16</v>
      </c>
      <c r="AJ57" t="str">
        <f t="shared" si="15"/>
        <v>Pitts</v>
      </c>
      <c r="AK57" t="str">
        <f t="shared" si="16"/>
        <v>K</v>
      </c>
      <c r="AL57" t="str">
        <f t="shared" si="17"/>
        <v>K. Pitts</v>
      </c>
      <c r="AN57" t="str">
        <f t="shared" si="14"/>
        <v>K. Pitts</v>
      </c>
    </row>
    <row r="58" spans="1:40">
      <c r="A58" s="5" t="s">
        <v>48</v>
      </c>
      <c r="B58" s="5" t="str">
        <f t="shared" si="3"/>
        <v>R. Johnson</v>
      </c>
      <c r="C58" s="21">
        <v>51.25</v>
      </c>
      <c r="D58" s="21">
        <f t="shared" si="4"/>
        <v>-125</v>
      </c>
      <c r="E58" s="22" t="s">
        <v>196</v>
      </c>
      <c r="F58" s="22" t="str">
        <f t="shared" si="5"/>
        <v>H. Brown</v>
      </c>
      <c r="G58" s="17">
        <v>53</v>
      </c>
      <c r="H58" s="17">
        <f t="shared" si="6"/>
        <v>-91</v>
      </c>
      <c r="J58" s="23"/>
      <c r="L58" s="19"/>
      <c r="R58">
        <v>57</v>
      </c>
      <c r="S58" t="s">
        <v>286</v>
      </c>
      <c r="T58" t="s">
        <v>272</v>
      </c>
      <c r="U58">
        <v>302</v>
      </c>
      <c r="V58" s="14">
        <f t="shared" si="18"/>
        <v>88.418918918918905</v>
      </c>
      <c r="W58" s="14">
        <f t="shared" si="19"/>
        <v>11</v>
      </c>
      <c r="X58" s="14">
        <v>143.19999999999999</v>
      </c>
      <c r="Y58" s="14">
        <f t="shared" si="10"/>
        <v>14.6</v>
      </c>
      <c r="AJ58" t="str">
        <f t="shared" si="15"/>
        <v>Maye</v>
      </c>
      <c r="AK58" t="str">
        <f t="shared" si="16"/>
        <v>D</v>
      </c>
      <c r="AL58" t="str">
        <f t="shared" si="17"/>
        <v>D. Maye</v>
      </c>
      <c r="AN58" t="str">
        <f t="shared" si="14"/>
        <v>D. Maye</v>
      </c>
    </row>
    <row r="59" spans="1:40">
      <c r="A59" s="5" t="s">
        <v>60</v>
      </c>
      <c r="B59" s="5" t="str">
        <f t="shared" si="3"/>
        <v>J. Blue</v>
      </c>
      <c r="C59" s="21">
        <v>51.5</v>
      </c>
      <c r="D59" s="21">
        <f t="shared" si="4"/>
        <v>-78</v>
      </c>
      <c r="E59" s="22" t="s">
        <v>174</v>
      </c>
      <c r="F59" s="22" t="str">
        <f t="shared" si="5"/>
        <v>C. Kirk</v>
      </c>
      <c r="G59" s="17">
        <v>53.166666666666664</v>
      </c>
      <c r="H59" s="17">
        <f t="shared" si="6"/>
        <v>-110</v>
      </c>
      <c r="J59" s="23"/>
      <c r="L59" s="19"/>
      <c r="R59">
        <v>58</v>
      </c>
      <c r="S59" t="s">
        <v>287</v>
      </c>
      <c r="T59" t="s">
        <v>272</v>
      </c>
      <c r="U59">
        <v>300</v>
      </c>
      <c r="V59" s="14">
        <f t="shared" si="18"/>
        <v>86.418918918918905</v>
      </c>
      <c r="W59" s="14">
        <f t="shared" si="19"/>
        <v>9</v>
      </c>
      <c r="X59" s="14">
        <v>149.9</v>
      </c>
      <c r="Y59" s="14">
        <f t="shared" si="10"/>
        <v>17.2</v>
      </c>
      <c r="AJ59" t="str">
        <f t="shared" si="15"/>
        <v>McCarthy</v>
      </c>
      <c r="AK59" t="str">
        <f t="shared" si="16"/>
        <v>J</v>
      </c>
      <c r="AL59" t="str">
        <f t="shared" si="17"/>
        <v>J. McCarthy</v>
      </c>
      <c r="AN59" t="str">
        <f t="shared" si="14"/>
        <v>J. McCarthy</v>
      </c>
    </row>
    <row r="60" spans="1:40">
      <c r="A60" s="5" t="s">
        <v>61</v>
      </c>
      <c r="B60" s="5" t="str">
        <f t="shared" si="3"/>
        <v>M. Lloyd</v>
      </c>
      <c r="C60" s="21">
        <v>55.75</v>
      </c>
      <c r="D60" s="21">
        <f t="shared" si="4"/>
        <v>-125</v>
      </c>
      <c r="E60" s="22" t="s">
        <v>525</v>
      </c>
      <c r="F60" s="22" t="str">
        <f t="shared" si="5"/>
        <v>M. Mims</v>
      </c>
      <c r="G60" s="17">
        <v>54.6</v>
      </c>
      <c r="H60" s="17">
        <f t="shared" si="6"/>
        <v>-87</v>
      </c>
      <c r="J60" s="23"/>
      <c r="L60" s="19"/>
      <c r="R60">
        <v>59</v>
      </c>
      <c r="S60" s="12" t="s">
        <v>413</v>
      </c>
      <c r="T60" s="12" t="s">
        <v>312</v>
      </c>
      <c r="U60" s="12">
        <v>131</v>
      </c>
      <c r="V60" s="14">
        <f t="shared" si="18"/>
        <v>-47.905109489051085</v>
      </c>
      <c r="W60" s="14">
        <f t="shared" si="19"/>
        <v>7</v>
      </c>
      <c r="X60" s="14">
        <v>53</v>
      </c>
      <c r="Y60" s="14">
        <f t="shared" si="10"/>
        <v>18.399999999999999</v>
      </c>
      <c r="AJ60" t="str">
        <f t="shared" si="15"/>
        <v>Henry</v>
      </c>
      <c r="AK60" t="str">
        <f t="shared" si="16"/>
        <v>H</v>
      </c>
      <c r="AL60" t="str">
        <f t="shared" si="17"/>
        <v>H. Henry</v>
      </c>
      <c r="AN60" t="str">
        <f t="shared" si="14"/>
        <v>H. Henry</v>
      </c>
    </row>
    <row r="61" spans="1:40">
      <c r="A61" s="5" t="s">
        <v>64</v>
      </c>
      <c r="B61" s="5" t="str">
        <f t="shared" si="3"/>
        <v>D. Sampson</v>
      </c>
      <c r="C61" s="21">
        <v>55.75</v>
      </c>
      <c r="D61" s="21">
        <f t="shared" si="4"/>
        <v>-95</v>
      </c>
      <c r="E61" s="22" t="s">
        <v>173</v>
      </c>
      <c r="F61" s="22" t="str">
        <f t="shared" si="5"/>
        <v>R. Bateman</v>
      </c>
      <c r="G61" s="17">
        <v>55.75</v>
      </c>
      <c r="H61" s="17">
        <f t="shared" si="6"/>
        <v>-92</v>
      </c>
      <c r="J61" s="23"/>
      <c r="L61" s="19"/>
      <c r="R61">
        <v>60</v>
      </c>
      <c r="S61" t="s">
        <v>314</v>
      </c>
      <c r="T61" t="s">
        <v>278</v>
      </c>
      <c r="U61">
        <v>240</v>
      </c>
      <c r="V61" s="14">
        <f t="shared" si="18"/>
        <v>42.614942528735639</v>
      </c>
      <c r="W61" s="14">
        <f t="shared" si="19"/>
        <v>5</v>
      </c>
      <c r="X61" s="14">
        <v>23.4</v>
      </c>
      <c r="Y61" s="14">
        <f t="shared" si="10"/>
        <v>11.333333333333334</v>
      </c>
      <c r="AJ61" t="str">
        <f t="shared" si="15"/>
        <v>McConkey</v>
      </c>
      <c r="AK61" t="str">
        <f t="shared" si="16"/>
        <v>L</v>
      </c>
      <c r="AL61" t="str">
        <f t="shared" si="17"/>
        <v>L. McConkey</v>
      </c>
      <c r="AN61" t="str">
        <f t="shared" si="14"/>
        <v>L. McConkey</v>
      </c>
    </row>
    <row r="62" spans="1:40">
      <c r="A62" s="5" t="s">
        <v>59</v>
      </c>
      <c r="B62" s="5" t="str">
        <f t="shared" si="3"/>
        <v>N. Chubb</v>
      </c>
      <c r="C62" s="21">
        <v>55.75</v>
      </c>
      <c r="D62" s="21">
        <f t="shared" si="4"/>
        <v>-125</v>
      </c>
      <c r="E62" s="22" t="s">
        <v>526</v>
      </c>
      <c r="F62" s="22" t="str">
        <f t="shared" si="5"/>
        <v>L. Burden</v>
      </c>
      <c r="G62" s="17">
        <v>57.2</v>
      </c>
      <c r="H62" s="17">
        <f t="shared" si="6"/>
        <v>-101</v>
      </c>
      <c r="J62" s="23"/>
      <c r="L62" s="19"/>
      <c r="R62">
        <v>61</v>
      </c>
      <c r="S62" s="12" t="s">
        <v>421</v>
      </c>
      <c r="T62" s="12" t="s">
        <v>312</v>
      </c>
      <c r="U62" s="12">
        <v>127</v>
      </c>
      <c r="V62" s="14">
        <f t="shared" si="18"/>
        <v>-51.905109489051085</v>
      </c>
      <c r="W62" s="14">
        <f t="shared" si="19"/>
        <v>3</v>
      </c>
      <c r="X62" s="14">
        <v>55</v>
      </c>
      <c r="Y62" s="14">
        <f t="shared" si="10"/>
        <v>17.8</v>
      </c>
      <c r="AJ62" t="str">
        <f t="shared" si="15"/>
        <v>Smith</v>
      </c>
      <c r="AK62" t="str">
        <f t="shared" si="16"/>
        <v>J</v>
      </c>
      <c r="AL62" t="str">
        <f t="shared" si="17"/>
        <v>J. Smith</v>
      </c>
      <c r="AN62" t="str">
        <f t="shared" si="14"/>
        <v>J. Smith</v>
      </c>
    </row>
    <row r="63" spans="1:40">
      <c r="A63" s="5" t="s">
        <v>63</v>
      </c>
      <c r="B63" s="5" t="str">
        <f t="shared" si="3"/>
        <v>B. Corum</v>
      </c>
      <c r="C63" s="21">
        <v>56.333333330000002</v>
      </c>
      <c r="D63" s="21">
        <f t="shared" si="4"/>
        <v>-125</v>
      </c>
      <c r="E63" s="22" t="s">
        <v>200</v>
      </c>
      <c r="F63" s="22" t="str">
        <f t="shared" si="5"/>
        <v>T. Harris</v>
      </c>
      <c r="G63" s="17">
        <v>57.666666666666664</v>
      </c>
      <c r="H63" s="17">
        <f t="shared" si="6"/>
        <v>-100</v>
      </c>
      <c r="J63" s="23"/>
      <c r="L63" s="19"/>
      <c r="R63">
        <v>62</v>
      </c>
      <c r="S63" t="s">
        <v>317</v>
      </c>
      <c r="T63" t="s">
        <v>278</v>
      </c>
      <c r="U63">
        <v>237</v>
      </c>
      <c r="V63" s="14">
        <f t="shared" si="18"/>
        <v>39.614942528735639</v>
      </c>
      <c r="W63" s="14">
        <f t="shared" si="19"/>
        <v>2</v>
      </c>
      <c r="X63" s="14">
        <v>32.5</v>
      </c>
      <c r="Y63" s="14">
        <f t="shared" si="10"/>
        <v>15.333333333333334</v>
      </c>
      <c r="AJ63" t="str">
        <f t="shared" si="15"/>
        <v>Wilson</v>
      </c>
      <c r="AK63" t="str">
        <f t="shared" si="16"/>
        <v>G</v>
      </c>
      <c r="AL63" t="str">
        <f t="shared" si="17"/>
        <v>G. Wilson</v>
      </c>
      <c r="AN63" t="str">
        <f t="shared" si="14"/>
        <v>G. Wilson</v>
      </c>
    </row>
    <row r="64" spans="1:40">
      <c r="A64" s="5" t="s">
        <v>72</v>
      </c>
      <c r="B64" s="5" t="str">
        <f t="shared" si="3"/>
        <v>K. Miller</v>
      </c>
      <c r="C64" s="21">
        <v>59.25</v>
      </c>
      <c r="D64" s="21">
        <f t="shared" si="4"/>
        <v>-125</v>
      </c>
      <c r="E64" s="22" t="s">
        <v>178</v>
      </c>
      <c r="F64" s="22" t="str">
        <f t="shared" si="5"/>
        <v>C. Tillman</v>
      </c>
      <c r="G64" s="17">
        <v>57.833333333333336</v>
      </c>
      <c r="H64" s="17">
        <f t="shared" si="6"/>
        <v>-92</v>
      </c>
      <c r="J64" s="23"/>
      <c r="L64" s="19"/>
      <c r="R64">
        <v>63</v>
      </c>
      <c r="S64" s="12" t="s">
        <v>424</v>
      </c>
      <c r="T64" s="12" t="s">
        <v>312</v>
      </c>
      <c r="U64" s="12">
        <v>125</v>
      </c>
      <c r="V64" s="14">
        <f t="shared" si="18"/>
        <v>-53.905109489051085</v>
      </c>
      <c r="W64" s="14">
        <f t="shared" si="19"/>
        <v>1</v>
      </c>
      <c r="X64" s="14">
        <v>50</v>
      </c>
      <c r="Y64" s="14">
        <f t="shared" si="10"/>
        <v>22.6</v>
      </c>
      <c r="AJ64" t="str">
        <f t="shared" si="15"/>
        <v>Gesicki</v>
      </c>
      <c r="AK64" t="str">
        <f t="shared" si="16"/>
        <v>M</v>
      </c>
      <c r="AL64" t="str">
        <f t="shared" si="17"/>
        <v>M. Gesicki</v>
      </c>
      <c r="AN64" t="str">
        <f t="shared" si="14"/>
        <v>M. Gesicki</v>
      </c>
    </row>
    <row r="65" spans="1:40">
      <c r="A65" s="5" t="s">
        <v>62</v>
      </c>
      <c r="B65" s="5" t="str">
        <f t="shared" ref="B65:B105" si="20">_xlfn.CONCAT(LEFT(A65,1),". ", RIGHT(A65,LEN(A65)-FIND(" ",A65)))</f>
        <v>K. Hunt</v>
      </c>
      <c r="C65" s="21">
        <v>60.666666669999998</v>
      </c>
      <c r="D65" s="21">
        <f t="shared" si="4"/>
        <v>-125</v>
      </c>
      <c r="E65" s="22" t="s">
        <v>180</v>
      </c>
      <c r="F65" s="22" t="str">
        <f t="shared" si="5"/>
        <v>M. Brown</v>
      </c>
      <c r="G65" s="17">
        <v>59.333333333333336</v>
      </c>
      <c r="H65" s="17">
        <f t="shared" si="6"/>
        <v>-120</v>
      </c>
      <c r="J65" s="23"/>
      <c r="L65" s="19"/>
      <c r="R65">
        <v>71</v>
      </c>
      <c r="S65" t="s">
        <v>290</v>
      </c>
      <c r="T65" t="s">
        <v>272</v>
      </c>
      <c r="U65">
        <v>291</v>
      </c>
      <c r="V65" s="14">
        <f t="shared" si="18"/>
        <v>77.418918918918905</v>
      </c>
      <c r="W65" s="14">
        <f t="shared" si="19"/>
        <v>0</v>
      </c>
      <c r="X65" s="14">
        <v>123.1</v>
      </c>
      <c r="Y65" s="14">
        <f t="shared" si="10"/>
        <v>14</v>
      </c>
      <c r="AJ65" t="str">
        <f t="shared" si="15"/>
        <v>Williams</v>
      </c>
      <c r="AK65" t="str">
        <f t="shared" si="16"/>
        <v>C</v>
      </c>
      <c r="AL65" t="str">
        <f t="shared" si="17"/>
        <v>C. Williams</v>
      </c>
      <c r="AN65" t="str">
        <f t="shared" si="14"/>
        <v>C. Williams</v>
      </c>
    </row>
    <row r="66" spans="1:40">
      <c r="A66" s="5" t="s">
        <v>66</v>
      </c>
      <c r="B66" s="5" t="str">
        <f t="shared" si="20"/>
        <v>J. Hill</v>
      </c>
      <c r="C66" s="21">
        <v>61.666666669999998</v>
      </c>
      <c r="D66" s="21">
        <f t="shared" si="4"/>
        <v>-125</v>
      </c>
      <c r="E66" s="22" t="s">
        <v>182</v>
      </c>
      <c r="F66" s="22" t="str">
        <f t="shared" si="5"/>
        <v>Q. Johnston</v>
      </c>
      <c r="G66" s="17">
        <v>59.5</v>
      </c>
      <c r="H66" s="17">
        <f t="shared" si="6"/>
        <v>-120</v>
      </c>
      <c r="J66" s="23"/>
      <c r="L66" s="19"/>
      <c r="R66">
        <v>77</v>
      </c>
      <c r="S66" t="s">
        <v>289</v>
      </c>
      <c r="T66" t="s">
        <v>272</v>
      </c>
      <c r="U66">
        <v>291</v>
      </c>
      <c r="V66" s="14">
        <f t="shared" ref="V66:V97" si="21">IF(T66="QB", U66-$AD$2, IF(T66="RB", U66-$AA$2, IF(T66="WR", U66-$AB$2, IF(T66="TE", U66-$AC$2, 0))))</f>
        <v>77.418918918918905</v>
      </c>
      <c r="W66" s="14">
        <f t="shared" ref="W66:W97" si="22">IF(T66="QB", U66-$AD$5, IF(T66="RB", U66-$AA$5, IF(T66="WR", U66-$AB$5, IF(T66="TE", U66-$AC$5, 0))))</f>
        <v>0</v>
      </c>
      <c r="X66" s="14">
        <v>173.6</v>
      </c>
      <c r="Y66" s="14">
        <f t="shared" si="10"/>
        <v>17</v>
      </c>
      <c r="AJ66" t="str">
        <f t="shared" si="15"/>
        <v>Lawrence</v>
      </c>
      <c r="AK66" t="str">
        <f t="shared" si="16"/>
        <v>T</v>
      </c>
      <c r="AL66" t="str">
        <f t="shared" si="17"/>
        <v>T. Lawrence</v>
      </c>
      <c r="AN66" t="str">
        <f t="shared" si="14"/>
        <v>T. Lawrence</v>
      </c>
    </row>
    <row r="67" spans="1:40">
      <c r="A67" s="5" t="s">
        <v>67</v>
      </c>
      <c r="B67" s="5" t="str">
        <f t="shared" si="20"/>
        <v>K. Mitchell</v>
      </c>
      <c r="C67" s="21">
        <v>63.666666669999998</v>
      </c>
      <c r="D67" s="21">
        <f t="shared" ref="D67:D105" si="23">IFERROR(VLOOKUP(B67, $S$2:$X$191, 5,FALSE),-125)</f>
        <v>-125</v>
      </c>
      <c r="E67" s="22" t="s">
        <v>185</v>
      </c>
      <c r="F67" s="22" t="str">
        <f t="shared" ref="F67:F86" si="24">_xlfn.CONCAT(LEFT(E67,1),". ", RIGHT(E67,LEN(E67)-FIND(" ",E67)))</f>
        <v>A. Thielen</v>
      </c>
      <c r="G67" s="17">
        <v>60.6</v>
      </c>
      <c r="H67" s="17">
        <f t="shared" ref="H67:H86" si="25">IFERROR(VLOOKUP(F67,$S$2:$X$191,5,FALSE), -120)</f>
        <v>-96</v>
      </c>
      <c r="J67" s="23"/>
      <c r="L67" s="19"/>
      <c r="R67">
        <v>64</v>
      </c>
      <c r="S67" t="s">
        <v>321</v>
      </c>
      <c r="T67" t="s">
        <v>278</v>
      </c>
      <c r="U67">
        <v>235</v>
      </c>
      <c r="V67" s="14">
        <f t="shared" si="21"/>
        <v>37.614942528735639</v>
      </c>
      <c r="W67" s="14">
        <f t="shared" si="22"/>
        <v>0</v>
      </c>
      <c r="X67" s="14">
        <v>29.4</v>
      </c>
      <c r="Y67" s="14">
        <f t="shared" ref="Y67:Y130" si="26">IF(T67="TE",VLOOKUP(S67,$J$2:$K$40,2,FALSE),IF(T67="RB",VLOOKUP(S67,$B$2:$C$105,2,FALSE),IF(T67="WR",VLOOKUP(S67,$F$2:$G$86,2,FALSE),IF(T67="QB",VLOOKUP(S67,$N$2:$O$34,2,FALSE)))))</f>
        <v>12.666666666666666</v>
      </c>
      <c r="AJ67" t="str">
        <f t="shared" si="15"/>
        <v>Higgins</v>
      </c>
      <c r="AK67" t="str">
        <f t="shared" si="16"/>
        <v>T</v>
      </c>
      <c r="AL67" t="str">
        <f t="shared" si="17"/>
        <v>T. Higgins</v>
      </c>
      <c r="AN67" t="str">
        <f t="shared" ref="AN67:AN130" si="27">_xlfn.CONCAT(LEFT(S67,1),". ", RIGHT(S67,LEN(S67)-FIND(" ",S67)))</f>
        <v>T. Higgins</v>
      </c>
    </row>
    <row r="68" spans="1:40">
      <c r="A68" s="5" t="s">
        <v>70</v>
      </c>
      <c r="B68" s="5" t="str">
        <f t="shared" si="20"/>
        <v>A. Gibson</v>
      </c>
      <c r="C68" s="21">
        <v>64</v>
      </c>
      <c r="D68" s="21">
        <f t="shared" si="23"/>
        <v>-125</v>
      </c>
      <c r="E68" s="22" t="s">
        <v>179</v>
      </c>
      <c r="F68" s="22" t="str">
        <f t="shared" si="24"/>
        <v>R. Doubs</v>
      </c>
      <c r="G68" s="17">
        <v>60.75</v>
      </c>
      <c r="H68" s="17">
        <f t="shared" si="25"/>
        <v>-121</v>
      </c>
      <c r="J68" s="23"/>
      <c r="L68" s="19"/>
      <c r="R68">
        <v>65</v>
      </c>
      <c r="S68" t="s">
        <v>318</v>
      </c>
      <c r="T68" t="s">
        <v>278</v>
      </c>
      <c r="U68">
        <v>235</v>
      </c>
      <c r="V68" s="14">
        <f t="shared" si="21"/>
        <v>37.614942528735639</v>
      </c>
      <c r="W68" s="14">
        <f t="shared" si="22"/>
        <v>0</v>
      </c>
      <c r="X68" s="14">
        <v>35.200000000000003</v>
      </c>
      <c r="Y68" s="14">
        <f t="shared" si="26"/>
        <v>18.5</v>
      </c>
      <c r="AJ68" t="str">
        <f t="shared" si="15"/>
        <v>Harrison</v>
      </c>
      <c r="AK68" t="str">
        <f t="shared" si="16"/>
        <v>M</v>
      </c>
      <c r="AL68" t="str">
        <f t="shared" si="17"/>
        <v>M. Harrison</v>
      </c>
      <c r="AN68" t="str">
        <f t="shared" si="27"/>
        <v>M. Harrison</v>
      </c>
    </row>
    <row r="69" spans="1:40">
      <c r="A69" s="5" t="s">
        <v>77</v>
      </c>
      <c r="B69" s="5" t="str">
        <f t="shared" si="20"/>
        <v>D. Neal</v>
      </c>
      <c r="C69" s="21">
        <v>64.666666669999998</v>
      </c>
      <c r="D69" s="21">
        <f t="shared" si="23"/>
        <v>-125</v>
      </c>
      <c r="E69" s="22" t="s">
        <v>183</v>
      </c>
      <c r="F69" s="22" t="str">
        <f t="shared" si="24"/>
        <v>J. Higgins</v>
      </c>
      <c r="G69" s="17">
        <v>60.833333333333336</v>
      </c>
      <c r="H69" s="17">
        <f t="shared" si="25"/>
        <v>-72</v>
      </c>
      <c r="J69" s="23"/>
      <c r="L69" s="19"/>
      <c r="R69">
        <v>66</v>
      </c>
      <c r="S69" t="s">
        <v>319</v>
      </c>
      <c r="T69" t="s">
        <v>278</v>
      </c>
      <c r="U69">
        <v>235</v>
      </c>
      <c r="V69" s="14">
        <f t="shared" si="21"/>
        <v>37.614942528735639</v>
      </c>
      <c r="W69" s="14">
        <f t="shared" si="22"/>
        <v>0</v>
      </c>
      <c r="X69" s="14">
        <v>39.1</v>
      </c>
      <c r="Y69" s="14">
        <f t="shared" si="26"/>
        <v>18.333333333333332</v>
      </c>
      <c r="AJ69" t="str">
        <f t="shared" si="15"/>
        <v>McLaurin</v>
      </c>
      <c r="AK69" t="str">
        <f t="shared" si="16"/>
        <v>T</v>
      </c>
      <c r="AL69" t="str">
        <f t="shared" si="17"/>
        <v>T. McLaurin</v>
      </c>
      <c r="AN69" t="str">
        <f t="shared" si="27"/>
        <v>T. McLaurin</v>
      </c>
    </row>
    <row r="70" spans="1:40">
      <c r="A70" s="5" t="s">
        <v>74</v>
      </c>
      <c r="B70" s="5" t="str">
        <f t="shared" si="20"/>
        <v>J. Hunter</v>
      </c>
      <c r="C70" s="21">
        <v>66.333333330000002</v>
      </c>
      <c r="D70" s="21">
        <f t="shared" si="23"/>
        <v>-125</v>
      </c>
      <c r="E70" s="22" t="s">
        <v>184</v>
      </c>
      <c r="F70" s="22" t="str">
        <f t="shared" si="24"/>
        <v>K. Williams</v>
      </c>
      <c r="G70" s="17">
        <v>62.4</v>
      </c>
      <c r="H70" s="17">
        <f t="shared" si="25"/>
        <v>36</v>
      </c>
      <c r="J70" s="23"/>
      <c r="L70" s="19"/>
      <c r="R70">
        <v>67</v>
      </c>
      <c r="S70" t="s">
        <v>320</v>
      </c>
      <c r="T70" t="s">
        <v>278</v>
      </c>
      <c r="U70">
        <v>235</v>
      </c>
      <c r="V70" s="14">
        <f t="shared" si="21"/>
        <v>37.614942528735639</v>
      </c>
      <c r="W70" s="14">
        <f t="shared" si="22"/>
        <v>0</v>
      </c>
      <c r="X70" s="14">
        <v>47</v>
      </c>
      <c r="Y70" s="14">
        <f t="shared" si="26"/>
        <v>20.2</v>
      </c>
      <c r="AJ70" t="str">
        <f t="shared" si="15"/>
        <v>Metcalf</v>
      </c>
      <c r="AK70" t="str">
        <f t="shared" si="16"/>
        <v>D</v>
      </c>
      <c r="AL70" t="str">
        <f t="shared" si="17"/>
        <v>D. Metcalf</v>
      </c>
      <c r="AN70" t="str">
        <f t="shared" si="27"/>
        <v>D. Metcalf</v>
      </c>
    </row>
    <row r="71" spans="1:40">
      <c r="A71" s="5" t="s">
        <v>76</v>
      </c>
      <c r="B71" s="5" t="str">
        <f t="shared" si="20"/>
        <v>E. Mitchell</v>
      </c>
      <c r="C71" s="21">
        <v>66.333333330000002</v>
      </c>
      <c r="D71" s="21">
        <f t="shared" si="23"/>
        <v>-125</v>
      </c>
      <c r="E71" s="22" t="s">
        <v>177</v>
      </c>
      <c r="F71" s="22" t="str">
        <f t="shared" si="24"/>
        <v>T. Harris</v>
      </c>
      <c r="G71" s="17">
        <v>62.5</v>
      </c>
      <c r="H71" s="17">
        <f t="shared" si="25"/>
        <v>-100</v>
      </c>
      <c r="J71" s="23"/>
      <c r="L71" s="19"/>
      <c r="R71">
        <v>70</v>
      </c>
      <c r="S71" t="s">
        <v>345</v>
      </c>
      <c r="T71" s="4" t="s">
        <v>283</v>
      </c>
      <c r="U71">
        <v>202</v>
      </c>
      <c r="V71" s="14">
        <f t="shared" si="21"/>
        <v>10.422222222222217</v>
      </c>
      <c r="W71" s="14">
        <f t="shared" si="22"/>
        <v>0</v>
      </c>
      <c r="X71" s="14">
        <v>65.8</v>
      </c>
      <c r="Y71" s="14">
        <f t="shared" si="26"/>
        <v>27.6</v>
      </c>
      <c r="AJ71" t="str">
        <f t="shared" si="15"/>
        <v>Henderson</v>
      </c>
      <c r="AK71" t="str">
        <f t="shared" si="16"/>
        <v>T</v>
      </c>
      <c r="AL71" t="str">
        <f t="shared" si="17"/>
        <v>T. Henderson</v>
      </c>
      <c r="AN71" t="str">
        <f t="shared" si="27"/>
        <v>T. Henderson</v>
      </c>
    </row>
    <row r="72" spans="1:40">
      <c r="A72" s="5" t="s">
        <v>65</v>
      </c>
      <c r="B72" s="5" t="str">
        <f t="shared" si="20"/>
        <v>D. Giddens</v>
      </c>
      <c r="C72" s="21">
        <v>66.5</v>
      </c>
      <c r="D72" s="21">
        <f t="shared" si="23"/>
        <v>-125</v>
      </c>
      <c r="E72" s="22" t="s">
        <v>181</v>
      </c>
      <c r="F72" s="22" t="str">
        <f t="shared" si="24"/>
        <v>J. McMillan</v>
      </c>
      <c r="G72" s="17">
        <v>64</v>
      </c>
      <c r="H72" s="17">
        <f t="shared" si="25"/>
        <v>-120</v>
      </c>
      <c r="J72" s="23"/>
      <c r="L72" s="19"/>
      <c r="R72">
        <v>68</v>
      </c>
      <c r="S72" s="12" t="s">
        <v>426</v>
      </c>
      <c r="T72" s="12" t="s">
        <v>312</v>
      </c>
      <c r="U72" s="12">
        <v>124</v>
      </c>
      <c r="V72" s="14">
        <f t="shared" si="21"/>
        <v>-54.905109489051085</v>
      </c>
      <c r="W72" s="14">
        <f t="shared" si="22"/>
        <v>0</v>
      </c>
      <c r="X72" s="14">
        <v>51</v>
      </c>
      <c r="Y72" s="14">
        <f t="shared" si="26"/>
        <v>17.8</v>
      </c>
      <c r="AJ72" t="str">
        <f t="shared" si="15"/>
        <v>Ertz</v>
      </c>
      <c r="AK72" t="str">
        <f t="shared" si="16"/>
        <v>Z</v>
      </c>
      <c r="AL72" t="str">
        <f t="shared" si="17"/>
        <v>Z. Ertz</v>
      </c>
      <c r="AN72" t="str">
        <f t="shared" si="27"/>
        <v>Z. Ertz</v>
      </c>
    </row>
    <row r="73" spans="1:40">
      <c r="A73" s="5" t="s">
        <v>68</v>
      </c>
      <c r="B73" s="5" t="str">
        <f t="shared" si="20"/>
        <v>R. Mostert</v>
      </c>
      <c r="C73" s="21">
        <v>66.666666669999998</v>
      </c>
      <c r="D73" s="21">
        <f t="shared" si="23"/>
        <v>-125</v>
      </c>
      <c r="E73" s="22" t="s">
        <v>189</v>
      </c>
      <c r="F73" s="22" t="str">
        <f t="shared" si="24"/>
        <v>W. Robinson</v>
      </c>
      <c r="G73" s="17">
        <v>64.666666666666671</v>
      </c>
      <c r="H73" s="17">
        <f t="shared" si="25"/>
        <v>-95</v>
      </c>
      <c r="J73" s="23"/>
      <c r="L73" s="19"/>
      <c r="R73">
        <v>69</v>
      </c>
      <c r="S73" s="12" t="s">
        <v>427</v>
      </c>
      <c r="T73" s="12" t="s">
        <v>312</v>
      </c>
      <c r="U73" s="12">
        <v>124</v>
      </c>
      <c r="V73" s="14">
        <f t="shared" si="21"/>
        <v>-54.905109489051085</v>
      </c>
      <c r="W73" s="14">
        <f t="shared" si="22"/>
        <v>0</v>
      </c>
      <c r="X73" s="14">
        <v>52</v>
      </c>
      <c r="Y73" s="14">
        <f t="shared" si="26"/>
        <v>26.333333333333332</v>
      </c>
      <c r="AJ73" t="str">
        <f t="shared" si="15"/>
        <v>Taylor</v>
      </c>
      <c r="AK73" t="str">
        <f t="shared" si="16"/>
        <v>M</v>
      </c>
      <c r="AL73" t="str">
        <f t="shared" si="17"/>
        <v>M. Taylor</v>
      </c>
      <c r="AN73" t="str">
        <f t="shared" si="27"/>
        <v>M. Taylor</v>
      </c>
    </row>
    <row r="74" spans="1:40">
      <c r="A74" s="5" t="s">
        <v>79</v>
      </c>
      <c r="B74" s="5" t="str">
        <f t="shared" si="20"/>
        <v>D. Singletary</v>
      </c>
      <c r="C74" s="21">
        <v>68</v>
      </c>
      <c r="D74" s="21">
        <f t="shared" si="23"/>
        <v>-125</v>
      </c>
      <c r="E74" s="22" t="s">
        <v>193</v>
      </c>
      <c r="F74" s="22" t="str">
        <f t="shared" si="24"/>
        <v>J. Bech</v>
      </c>
      <c r="G74" s="17">
        <v>64.8</v>
      </c>
      <c r="H74" s="17">
        <f t="shared" si="25"/>
        <v>-120</v>
      </c>
      <c r="J74" s="23"/>
      <c r="L74" s="19"/>
      <c r="R74">
        <v>72</v>
      </c>
      <c r="S74" t="s">
        <v>447</v>
      </c>
      <c r="T74" t="s">
        <v>448</v>
      </c>
      <c r="U74">
        <v>109</v>
      </c>
      <c r="V74" s="14">
        <f t="shared" si="21"/>
        <v>0</v>
      </c>
      <c r="W74" s="14">
        <f t="shared" si="22"/>
        <v>0</v>
      </c>
      <c r="X74" s="14">
        <v>128.30000000000001</v>
      </c>
      <c r="Y74" s="14" t="b">
        <f t="shared" si="26"/>
        <v>0</v>
      </c>
      <c r="AJ74" t="str">
        <f t="shared" si="15"/>
        <v>Eagles</v>
      </c>
      <c r="AK74" t="str">
        <f t="shared" si="16"/>
        <v>P</v>
      </c>
      <c r="AL74" t="str">
        <f t="shared" si="17"/>
        <v>P. Eagles</v>
      </c>
      <c r="AN74" t="str">
        <f t="shared" si="27"/>
        <v>P. Eagles</v>
      </c>
    </row>
    <row r="75" spans="1:40">
      <c r="A75" s="5" t="s">
        <v>85</v>
      </c>
      <c r="B75" s="5" t="str">
        <f t="shared" si="20"/>
        <v>J. McLaughlin</v>
      </c>
      <c r="C75" s="21">
        <v>70.5</v>
      </c>
      <c r="D75" s="21">
        <f t="shared" si="23"/>
        <v>-125</v>
      </c>
      <c r="E75" s="22" t="s">
        <v>206</v>
      </c>
      <c r="F75" s="22" t="str">
        <f t="shared" si="24"/>
        <v>P. Bryant</v>
      </c>
      <c r="G75" s="17">
        <v>66</v>
      </c>
      <c r="H75" s="17">
        <f t="shared" si="25"/>
        <v>-120</v>
      </c>
      <c r="J75" s="23"/>
      <c r="L75" s="19"/>
      <c r="R75">
        <v>73</v>
      </c>
      <c r="S75" t="s">
        <v>449</v>
      </c>
      <c r="T75" t="s">
        <v>448</v>
      </c>
      <c r="U75">
        <v>109</v>
      </c>
      <c r="V75" s="14">
        <f t="shared" si="21"/>
        <v>0</v>
      </c>
      <c r="W75" s="14">
        <f t="shared" si="22"/>
        <v>0</v>
      </c>
      <c r="X75" s="14">
        <v>129.4</v>
      </c>
      <c r="Y75" s="14" t="b">
        <f t="shared" si="26"/>
        <v>0</v>
      </c>
      <c r="AJ75" t="str">
        <f t="shared" ref="AJ75:AJ138" si="28">RIGHT(S75,LEN(S75)-FIND(" ",S75))</f>
        <v>Ravens</v>
      </c>
      <c r="AK75" t="str">
        <f t="shared" ref="AK75:AK138" si="29">LEFT(S75,1)</f>
        <v>B</v>
      </c>
      <c r="AL75" t="str">
        <f t="shared" ref="AL75:AL138" si="30">_xlfn.CONCAT(AK75,". ",AJ75)</f>
        <v>B. Ravens</v>
      </c>
      <c r="AN75" t="str">
        <f t="shared" si="27"/>
        <v>B. Ravens</v>
      </c>
    </row>
    <row r="76" spans="1:40">
      <c r="A76" s="5" t="s">
        <v>88</v>
      </c>
      <c r="B76" s="5" t="str">
        <f t="shared" si="20"/>
        <v>K. Monangai</v>
      </c>
      <c r="C76" s="21">
        <v>70.5</v>
      </c>
      <c r="D76" s="21">
        <f t="shared" si="23"/>
        <v>-125</v>
      </c>
      <c r="E76" s="22" t="s">
        <v>187</v>
      </c>
      <c r="F76" s="22" t="str">
        <f t="shared" si="24"/>
        <v>X. Legette</v>
      </c>
      <c r="G76" s="17">
        <v>66.5</v>
      </c>
      <c r="H76" s="17">
        <f t="shared" si="25"/>
        <v>-120</v>
      </c>
      <c r="J76" s="23"/>
      <c r="L76" s="19"/>
      <c r="R76">
        <v>74</v>
      </c>
      <c r="S76" t="s">
        <v>452</v>
      </c>
      <c r="T76" t="s">
        <v>448</v>
      </c>
      <c r="U76">
        <v>108</v>
      </c>
      <c r="V76" s="14">
        <f t="shared" si="21"/>
        <v>0</v>
      </c>
      <c r="W76" s="14">
        <f t="shared" si="22"/>
        <v>0</v>
      </c>
      <c r="X76" s="14">
        <v>130.19999999999999</v>
      </c>
      <c r="Y76" s="14" t="b">
        <f t="shared" si="26"/>
        <v>0</v>
      </c>
      <c r="AJ76" t="str">
        <f t="shared" si="28"/>
        <v>Broncos</v>
      </c>
      <c r="AK76" t="str">
        <f t="shared" si="29"/>
        <v>D</v>
      </c>
      <c r="AL76" t="str">
        <f t="shared" si="30"/>
        <v>D. Broncos</v>
      </c>
      <c r="AN76" t="str">
        <f t="shared" si="27"/>
        <v>D. Broncos</v>
      </c>
    </row>
    <row r="77" spans="1:40">
      <c r="A77" s="5" t="s">
        <v>82</v>
      </c>
      <c r="B77" s="5" t="str">
        <f t="shared" si="20"/>
        <v>M. Sanders</v>
      </c>
      <c r="C77" s="21">
        <v>70.666666669999998</v>
      </c>
      <c r="D77" s="21">
        <f t="shared" si="23"/>
        <v>-125</v>
      </c>
      <c r="E77" s="22" t="s">
        <v>202</v>
      </c>
      <c r="F77" s="22" t="str">
        <f t="shared" si="24"/>
        <v>J. Palmer</v>
      </c>
      <c r="G77" s="17">
        <v>67</v>
      </c>
      <c r="H77" s="17">
        <f t="shared" si="25"/>
        <v>-87</v>
      </c>
      <c r="J77" s="23"/>
      <c r="L77" s="19"/>
      <c r="R77">
        <v>75</v>
      </c>
      <c r="S77" t="s">
        <v>450</v>
      </c>
      <c r="T77" t="s">
        <v>448</v>
      </c>
      <c r="U77">
        <v>108</v>
      </c>
      <c r="V77" s="14">
        <f t="shared" si="21"/>
        <v>0</v>
      </c>
      <c r="W77" s="14">
        <f t="shared" si="22"/>
        <v>0</v>
      </c>
      <c r="X77" s="14">
        <v>131.1</v>
      </c>
      <c r="Y77" s="14" t="b">
        <f t="shared" si="26"/>
        <v>0</v>
      </c>
      <c r="AJ77" t="str">
        <f t="shared" si="28"/>
        <v>Steelers</v>
      </c>
      <c r="AK77" t="str">
        <f t="shared" si="29"/>
        <v>P</v>
      </c>
      <c r="AL77" t="str">
        <f t="shared" si="30"/>
        <v>P. Steelers</v>
      </c>
      <c r="AN77" t="str">
        <f t="shared" si="27"/>
        <v>P. Steelers</v>
      </c>
    </row>
    <row r="78" spans="1:40">
      <c r="A78" s="5" t="s">
        <v>78</v>
      </c>
      <c r="B78" s="5" t="str">
        <f t="shared" si="20"/>
        <v>W. Shipley</v>
      </c>
      <c r="C78" s="21">
        <v>71.5</v>
      </c>
      <c r="D78" s="21">
        <f t="shared" si="23"/>
        <v>-125</v>
      </c>
      <c r="E78" s="22" t="s">
        <v>201</v>
      </c>
      <c r="F78" s="22" t="str">
        <f t="shared" si="24"/>
        <v>D. Douglas</v>
      </c>
      <c r="G78" s="17">
        <v>68</v>
      </c>
      <c r="H78" s="17">
        <f t="shared" si="25"/>
        <v>-93</v>
      </c>
      <c r="J78" s="23"/>
      <c r="L78" s="19"/>
      <c r="R78">
        <v>76</v>
      </c>
      <c r="S78" t="s">
        <v>451</v>
      </c>
      <c r="T78" t="s">
        <v>448</v>
      </c>
      <c r="U78">
        <v>108</v>
      </c>
      <c r="V78" s="14">
        <f t="shared" si="21"/>
        <v>0</v>
      </c>
      <c r="W78" s="14">
        <f t="shared" si="22"/>
        <v>0</v>
      </c>
      <c r="X78" s="14">
        <v>155.69999999999999</v>
      </c>
      <c r="Y78" s="14" t="b">
        <f t="shared" si="26"/>
        <v>0</v>
      </c>
      <c r="AJ78" t="str">
        <f t="shared" si="28"/>
        <v>Texans</v>
      </c>
      <c r="AK78" t="str">
        <f t="shared" si="29"/>
        <v>H</v>
      </c>
      <c r="AL78" t="str">
        <f t="shared" si="30"/>
        <v>H. Texans</v>
      </c>
      <c r="AN78" t="str">
        <f t="shared" si="27"/>
        <v>H. Texans</v>
      </c>
    </row>
    <row r="79" spans="1:40">
      <c r="A79" s="5" t="s">
        <v>90</v>
      </c>
      <c r="B79" s="5" t="str">
        <f t="shared" si="20"/>
        <v>J. James</v>
      </c>
      <c r="C79" s="21">
        <v>72</v>
      </c>
      <c r="D79" s="21">
        <f t="shared" si="23"/>
        <v>-125</v>
      </c>
      <c r="E79" s="22" t="s">
        <v>192</v>
      </c>
      <c r="F79" s="22" t="str">
        <f t="shared" si="24"/>
        <v>J. Coker</v>
      </c>
      <c r="G79" s="17">
        <v>68</v>
      </c>
      <c r="H79" s="17">
        <f t="shared" si="25"/>
        <v>-120</v>
      </c>
      <c r="J79" s="23"/>
      <c r="L79" s="19"/>
      <c r="R79">
        <v>80</v>
      </c>
      <c r="S79" t="s">
        <v>291</v>
      </c>
      <c r="T79" t="s">
        <v>272</v>
      </c>
      <c r="U79">
        <v>290</v>
      </c>
      <c r="V79" s="14">
        <f t="shared" si="21"/>
        <v>76.418918918918905</v>
      </c>
      <c r="W79" s="14">
        <f t="shared" si="22"/>
        <v>-1</v>
      </c>
      <c r="X79" s="14">
        <v>119.9</v>
      </c>
      <c r="Y79" s="14">
        <f t="shared" si="26"/>
        <v>12.6</v>
      </c>
      <c r="AJ79" t="str">
        <f t="shared" si="28"/>
        <v>Prescott</v>
      </c>
      <c r="AK79" t="str">
        <f t="shared" si="29"/>
        <v>D</v>
      </c>
      <c r="AL79" t="str">
        <f t="shared" si="30"/>
        <v>D. Prescott</v>
      </c>
      <c r="AN79" t="str">
        <f t="shared" si="27"/>
        <v>D. Prescott</v>
      </c>
    </row>
    <row r="80" spans="1:40">
      <c r="A80" s="5" t="s">
        <v>84</v>
      </c>
      <c r="B80" s="5" t="str">
        <f t="shared" si="20"/>
        <v>A. Estime</v>
      </c>
      <c r="C80" s="21">
        <v>73.5</v>
      </c>
      <c r="D80" s="21">
        <f t="shared" si="23"/>
        <v>-125</v>
      </c>
      <c r="E80" s="22" t="s">
        <v>203</v>
      </c>
      <c r="F80" s="22" t="str">
        <f t="shared" si="24"/>
        <v>G. Dortch</v>
      </c>
      <c r="G80" s="17">
        <v>68</v>
      </c>
      <c r="H80" s="17">
        <f t="shared" si="25"/>
        <v>-120</v>
      </c>
      <c r="J80" s="23"/>
      <c r="L80" s="19"/>
      <c r="R80">
        <v>78</v>
      </c>
      <c r="S80" t="s">
        <v>322</v>
      </c>
      <c r="T80" t="s">
        <v>278</v>
      </c>
      <c r="U80">
        <v>234</v>
      </c>
      <c r="V80" s="14">
        <f t="shared" si="21"/>
        <v>36.614942528735639</v>
      </c>
      <c r="W80" s="14">
        <f t="shared" si="22"/>
        <v>-1</v>
      </c>
      <c r="X80" s="14">
        <v>43.1</v>
      </c>
      <c r="Y80" s="14">
        <f t="shared" si="26"/>
        <v>15.333333333333334</v>
      </c>
      <c r="AJ80" t="str">
        <f t="shared" si="28"/>
        <v>Adams</v>
      </c>
      <c r="AK80" t="str">
        <f t="shared" si="29"/>
        <v>D</v>
      </c>
      <c r="AL80" t="str">
        <f t="shared" si="30"/>
        <v>D. Adams</v>
      </c>
      <c r="AN80" t="str">
        <f t="shared" si="27"/>
        <v>D. Adams</v>
      </c>
    </row>
    <row r="81" spans="1:40">
      <c r="A81" s="5" t="s">
        <v>91</v>
      </c>
      <c r="B81" s="5" t="str">
        <f t="shared" si="20"/>
        <v>K. Gainwell</v>
      </c>
      <c r="C81" s="21">
        <v>74</v>
      </c>
      <c r="D81" s="21">
        <f t="shared" si="23"/>
        <v>-125</v>
      </c>
      <c r="E81" s="22" t="s">
        <v>186</v>
      </c>
      <c r="F81" s="22" t="str">
        <f t="shared" si="24"/>
        <v>D. Hopkins</v>
      </c>
      <c r="G81" s="17">
        <v>68.5</v>
      </c>
      <c r="H81" s="17">
        <f t="shared" si="25"/>
        <v>-120</v>
      </c>
      <c r="J81" s="23"/>
      <c r="L81" s="19"/>
      <c r="R81">
        <v>79</v>
      </c>
      <c r="S81" t="s">
        <v>346</v>
      </c>
      <c r="T81" s="4" t="s">
        <v>283</v>
      </c>
      <c r="U81">
        <v>201</v>
      </c>
      <c r="V81" s="14">
        <f t="shared" si="21"/>
        <v>9.4222222222222172</v>
      </c>
      <c r="W81" s="14">
        <f t="shared" si="22"/>
        <v>-1</v>
      </c>
      <c r="X81" s="14">
        <v>77.900000000000006</v>
      </c>
      <c r="Y81" s="14">
        <f t="shared" si="26"/>
        <v>23.4</v>
      </c>
      <c r="AJ81" t="str">
        <f t="shared" si="28"/>
        <v>Pollard</v>
      </c>
      <c r="AK81" t="str">
        <f t="shared" si="29"/>
        <v>T</v>
      </c>
      <c r="AL81" t="str">
        <f t="shared" si="30"/>
        <v>T. Pollard</v>
      </c>
      <c r="AN81" t="str">
        <f t="shared" si="27"/>
        <v>T. Pollard</v>
      </c>
    </row>
    <row r="82" spans="1:40">
      <c r="A82" s="5" t="s">
        <v>69</v>
      </c>
      <c r="B82" s="5" t="str">
        <f t="shared" si="20"/>
        <v>T. Brooks</v>
      </c>
      <c r="C82" s="21">
        <v>74.5</v>
      </c>
      <c r="D82" s="21">
        <f t="shared" si="23"/>
        <v>-125</v>
      </c>
      <c r="E82" s="22" t="s">
        <v>204</v>
      </c>
      <c r="F82" s="22" t="str">
        <f t="shared" si="24"/>
        <v>D. Slayton</v>
      </c>
      <c r="G82" s="17">
        <v>70</v>
      </c>
      <c r="H82" s="17">
        <f t="shared" si="25"/>
        <v>-117</v>
      </c>
      <c r="J82" s="23"/>
      <c r="L82" s="19"/>
      <c r="R82">
        <v>81</v>
      </c>
      <c r="S82" t="s">
        <v>348</v>
      </c>
      <c r="T82" s="4" t="s">
        <v>283</v>
      </c>
      <c r="U82">
        <v>200</v>
      </c>
      <c r="V82" s="14">
        <f t="shared" si="21"/>
        <v>8.4222222222222172</v>
      </c>
      <c r="W82" s="14">
        <f t="shared" si="22"/>
        <v>-2</v>
      </c>
      <c r="X82" s="14">
        <v>62.4</v>
      </c>
      <c r="Y82" s="14">
        <f t="shared" si="26"/>
        <v>24.8</v>
      </c>
      <c r="AJ82" t="str">
        <f t="shared" si="28"/>
        <v>Harvey</v>
      </c>
      <c r="AK82" t="str">
        <f t="shared" si="29"/>
        <v>R</v>
      </c>
      <c r="AL82" t="str">
        <f t="shared" si="30"/>
        <v>R. Harvey</v>
      </c>
      <c r="AN82" t="str">
        <f t="shared" si="27"/>
        <v>R. Harvey</v>
      </c>
    </row>
    <row r="83" spans="1:40">
      <c r="A83" s="5" t="s">
        <v>80</v>
      </c>
      <c r="B83" s="5" t="str">
        <f t="shared" si="20"/>
        <v>A. Dillon</v>
      </c>
      <c r="C83" s="21">
        <v>75</v>
      </c>
      <c r="D83" s="21">
        <f t="shared" si="23"/>
        <v>-125</v>
      </c>
      <c r="E83" s="22" t="s">
        <v>188</v>
      </c>
      <c r="F83" s="22" t="str">
        <f t="shared" si="24"/>
        <v>J. Palmer</v>
      </c>
      <c r="G83" s="17">
        <v>70.5</v>
      </c>
      <c r="H83" s="17">
        <f t="shared" si="25"/>
        <v>-87</v>
      </c>
      <c r="J83" s="23"/>
      <c r="L83" s="19"/>
      <c r="R83">
        <v>83</v>
      </c>
      <c r="S83" t="s">
        <v>292</v>
      </c>
      <c r="T83" t="s">
        <v>272</v>
      </c>
      <c r="U83">
        <v>288</v>
      </c>
      <c r="V83" s="14">
        <f t="shared" si="21"/>
        <v>74.418918918918905</v>
      </c>
      <c r="W83" s="14">
        <f t="shared" si="22"/>
        <v>-3</v>
      </c>
      <c r="X83" s="14">
        <v>143.6</v>
      </c>
      <c r="Y83" s="14">
        <f t="shared" si="26"/>
        <v>13.2</v>
      </c>
      <c r="AJ83" t="str">
        <f t="shared" si="28"/>
        <v>Fields</v>
      </c>
      <c r="AK83" t="str">
        <f t="shared" si="29"/>
        <v>J</v>
      </c>
      <c r="AL83" t="str">
        <f t="shared" si="30"/>
        <v>J. Fields</v>
      </c>
      <c r="AN83" t="str">
        <f t="shared" si="27"/>
        <v>J. Fields</v>
      </c>
    </row>
    <row r="84" spans="1:40">
      <c r="A84" s="5" t="s">
        <v>81</v>
      </c>
      <c r="B84" s="5" t="str">
        <f t="shared" si="20"/>
        <v>C. Patterson</v>
      </c>
      <c r="C84" s="21">
        <v>76</v>
      </c>
      <c r="D84" s="21">
        <f t="shared" si="23"/>
        <v>-125</v>
      </c>
      <c r="E84" s="22" t="s">
        <v>190</v>
      </c>
      <c r="F84" s="22" t="str">
        <f t="shared" si="24"/>
        <v>A. Pierce</v>
      </c>
      <c r="G84" s="17">
        <v>71</v>
      </c>
      <c r="H84" s="17">
        <f t="shared" si="25"/>
        <v>-120</v>
      </c>
      <c r="J84" s="23"/>
      <c r="L84" s="19"/>
      <c r="R84">
        <v>82</v>
      </c>
      <c r="S84" s="12" t="s">
        <v>430</v>
      </c>
      <c r="T84" s="12" t="s">
        <v>312</v>
      </c>
      <c r="U84" s="12">
        <v>121</v>
      </c>
      <c r="V84" s="14">
        <f t="shared" si="21"/>
        <v>-57.905109489051085</v>
      </c>
      <c r="W84" s="14">
        <f t="shared" si="22"/>
        <v>-3</v>
      </c>
      <c r="X84" s="14">
        <v>52</v>
      </c>
      <c r="Y84" s="14">
        <f t="shared" si="26"/>
        <v>20</v>
      </c>
      <c r="AJ84" t="str">
        <f t="shared" si="28"/>
        <v>Strange</v>
      </c>
      <c r="AK84" t="str">
        <f t="shared" si="29"/>
        <v>B</v>
      </c>
      <c r="AL84" t="str">
        <f t="shared" si="30"/>
        <v>B. Strange</v>
      </c>
      <c r="AN84" t="str">
        <f t="shared" si="27"/>
        <v>B. Strange</v>
      </c>
    </row>
    <row r="85" spans="1:40">
      <c r="A85" s="5" t="s">
        <v>92</v>
      </c>
      <c r="B85" s="5" t="str">
        <f t="shared" si="20"/>
        <v>K. Vidal</v>
      </c>
      <c r="C85" s="21">
        <v>76</v>
      </c>
      <c r="D85" s="21">
        <f t="shared" si="23"/>
        <v>-125</v>
      </c>
      <c r="E85" s="22" t="s">
        <v>207</v>
      </c>
      <c r="F85" s="22" t="str">
        <f t="shared" si="24"/>
        <v>A. Mitchell</v>
      </c>
      <c r="G85" s="17">
        <v>71.5</v>
      </c>
      <c r="H85" s="17">
        <f t="shared" si="25"/>
        <v>-120</v>
      </c>
      <c r="J85" s="23"/>
      <c r="L85" s="19"/>
      <c r="R85">
        <v>85</v>
      </c>
      <c r="S85" t="s">
        <v>293</v>
      </c>
      <c r="T85" t="s">
        <v>272</v>
      </c>
      <c r="U85">
        <v>287</v>
      </c>
      <c r="V85" s="14">
        <f t="shared" si="21"/>
        <v>73.418918918918905</v>
      </c>
      <c r="W85" s="14">
        <f t="shared" si="22"/>
        <v>-4</v>
      </c>
      <c r="X85" s="14">
        <v>103.4</v>
      </c>
      <c r="Y85" s="14">
        <f t="shared" si="26"/>
        <v>14.8</v>
      </c>
      <c r="AJ85" t="str">
        <f t="shared" si="28"/>
        <v>Herbert</v>
      </c>
      <c r="AK85" t="str">
        <f t="shared" si="29"/>
        <v>J</v>
      </c>
      <c r="AL85" t="str">
        <f t="shared" si="30"/>
        <v>J. Herbert</v>
      </c>
      <c r="AN85" t="str">
        <f t="shared" si="27"/>
        <v>J. Herbert</v>
      </c>
    </row>
    <row r="86" spans="1:40">
      <c r="A86" s="5" t="s">
        <v>93</v>
      </c>
      <c r="B86" s="5" t="str">
        <f t="shared" si="20"/>
        <v>S. Tucker</v>
      </c>
      <c r="C86" s="21">
        <v>77</v>
      </c>
      <c r="D86" s="21">
        <f t="shared" si="23"/>
        <v>-125</v>
      </c>
      <c r="E86" s="22" t="s">
        <v>194</v>
      </c>
      <c r="F86" s="22" t="str">
        <f t="shared" si="24"/>
        <v>M. Wilson</v>
      </c>
      <c r="G86" s="17">
        <v>75</v>
      </c>
      <c r="H86" s="17">
        <f t="shared" si="25"/>
        <v>-112</v>
      </c>
      <c r="J86" s="23"/>
      <c r="L86" s="19"/>
      <c r="R86">
        <v>84</v>
      </c>
      <c r="S86" s="12" t="s">
        <v>431</v>
      </c>
      <c r="T86" s="12" t="s">
        <v>312</v>
      </c>
      <c r="U86" s="12">
        <v>120</v>
      </c>
      <c r="V86" s="14">
        <f t="shared" si="21"/>
        <v>-58.905109489051085</v>
      </c>
      <c r="W86" s="14">
        <f t="shared" si="22"/>
        <v>-4</v>
      </c>
      <c r="X86" s="14">
        <v>49</v>
      </c>
      <c r="Y86" s="14">
        <f t="shared" si="26"/>
        <v>25.666666666666668</v>
      </c>
      <c r="AJ86" t="str">
        <f t="shared" si="28"/>
        <v>Waller</v>
      </c>
      <c r="AK86" t="str">
        <f t="shared" si="29"/>
        <v>D</v>
      </c>
      <c r="AL86" t="str">
        <f t="shared" si="30"/>
        <v>D. Waller</v>
      </c>
      <c r="AN86" t="str">
        <f t="shared" si="27"/>
        <v>D. Waller</v>
      </c>
    </row>
    <row r="87" spans="1:40">
      <c r="A87" s="5" t="s">
        <v>73</v>
      </c>
      <c r="B87" s="5" t="str">
        <f t="shared" si="20"/>
        <v>T. Johnson</v>
      </c>
      <c r="C87" s="21">
        <v>77</v>
      </c>
      <c r="D87" s="21">
        <f t="shared" si="23"/>
        <v>-14</v>
      </c>
      <c r="H87" s="17"/>
      <c r="J87" s="23"/>
      <c r="L87" s="19"/>
      <c r="R87">
        <v>86</v>
      </c>
      <c r="S87" s="12" t="s">
        <v>433</v>
      </c>
      <c r="T87" s="12" t="s">
        <v>312</v>
      </c>
      <c r="U87" s="12">
        <v>119</v>
      </c>
      <c r="V87" s="14">
        <f t="shared" si="21"/>
        <v>-59.905109489051085</v>
      </c>
      <c r="W87" s="14">
        <f t="shared" si="22"/>
        <v>-5</v>
      </c>
      <c r="X87" s="14">
        <v>50</v>
      </c>
      <c r="Y87" s="14">
        <f t="shared" si="26"/>
        <v>28.666666666666668</v>
      </c>
      <c r="AJ87" t="str">
        <f t="shared" si="28"/>
        <v>Johnson</v>
      </c>
      <c r="AK87" t="str">
        <f t="shared" si="29"/>
        <v>J</v>
      </c>
      <c r="AL87" t="str">
        <f t="shared" si="30"/>
        <v>J. Johnson</v>
      </c>
      <c r="AN87" t="str">
        <f t="shared" si="27"/>
        <v>J. Johnson</v>
      </c>
    </row>
    <row r="88" spans="1:40">
      <c r="A88" s="5" t="s">
        <v>94</v>
      </c>
      <c r="B88" s="5" t="str">
        <f t="shared" si="20"/>
        <v>S. McCormick</v>
      </c>
      <c r="C88" s="21">
        <v>79</v>
      </c>
      <c r="D88" s="21">
        <f t="shared" si="23"/>
        <v>-125</v>
      </c>
      <c r="H88" s="17"/>
      <c r="J88" s="23"/>
      <c r="L88" s="19"/>
      <c r="R88">
        <v>87</v>
      </c>
      <c r="S88" t="s">
        <v>294</v>
      </c>
      <c r="T88" t="s">
        <v>272</v>
      </c>
      <c r="U88">
        <v>285</v>
      </c>
      <c r="V88" s="14">
        <f t="shared" si="21"/>
        <v>71.418918918918905</v>
      </c>
      <c r="W88" s="14">
        <f t="shared" si="22"/>
        <v>-6</v>
      </c>
      <c r="X88" s="14">
        <v>121.6</v>
      </c>
      <c r="Y88" s="14">
        <f t="shared" si="26"/>
        <v>19.399999999999999</v>
      </c>
      <c r="AJ88" t="str">
        <f t="shared" si="28"/>
        <v>Stroud</v>
      </c>
      <c r="AK88" t="str">
        <f t="shared" si="29"/>
        <v>C</v>
      </c>
      <c r="AL88" t="str">
        <f t="shared" si="30"/>
        <v>C. Stroud</v>
      </c>
      <c r="AN88" t="str">
        <f t="shared" si="27"/>
        <v>C. Stroud</v>
      </c>
    </row>
    <row r="89" spans="1:40">
      <c r="A89" s="5" t="s">
        <v>71</v>
      </c>
      <c r="B89" s="5" t="str">
        <f t="shared" si="20"/>
        <v>B. Smith</v>
      </c>
      <c r="C89" s="21">
        <v>79</v>
      </c>
      <c r="D89" s="21">
        <f t="shared" si="23"/>
        <v>-125</v>
      </c>
      <c r="H89" s="17"/>
      <c r="J89" s="23"/>
      <c r="L89" s="19"/>
      <c r="R89">
        <v>88</v>
      </c>
      <c r="S89" t="s">
        <v>326</v>
      </c>
      <c r="T89" t="s">
        <v>278</v>
      </c>
      <c r="U89">
        <v>228</v>
      </c>
      <c r="V89" s="14">
        <f t="shared" si="21"/>
        <v>30.614942528735639</v>
      </c>
      <c r="W89" s="14">
        <f t="shared" si="22"/>
        <v>-7</v>
      </c>
      <c r="X89" s="14">
        <v>38</v>
      </c>
      <c r="Y89" s="14">
        <f t="shared" si="26"/>
        <v>17.333333333333332</v>
      </c>
      <c r="AJ89" t="str">
        <f t="shared" si="28"/>
        <v>Evans</v>
      </c>
      <c r="AK89" t="str">
        <f t="shared" si="29"/>
        <v>M</v>
      </c>
      <c r="AL89" t="str">
        <f t="shared" si="30"/>
        <v>M. Evans</v>
      </c>
      <c r="AN89" t="str">
        <f t="shared" si="27"/>
        <v>M. Evans</v>
      </c>
    </row>
    <row r="90" spans="1:40">
      <c r="A90" s="5" t="s">
        <v>75</v>
      </c>
      <c r="B90" s="5" t="str">
        <f t="shared" si="20"/>
        <v>W. Marks</v>
      </c>
      <c r="C90" s="21">
        <v>79.5</v>
      </c>
      <c r="D90" s="21">
        <f t="shared" si="23"/>
        <v>-125</v>
      </c>
      <c r="H90" s="17"/>
      <c r="J90" s="23"/>
      <c r="L90" s="19"/>
      <c r="R90">
        <v>89</v>
      </c>
      <c r="S90" t="s">
        <v>353</v>
      </c>
      <c r="T90" s="4" t="s">
        <v>283</v>
      </c>
      <c r="U90">
        <v>192</v>
      </c>
      <c r="V90" s="14">
        <f t="shared" si="21"/>
        <v>0.42222222222221717</v>
      </c>
      <c r="W90" s="14">
        <f t="shared" si="22"/>
        <v>-10</v>
      </c>
      <c r="X90" s="14">
        <v>44.6</v>
      </c>
      <c r="Y90" s="14">
        <f t="shared" si="26"/>
        <v>13</v>
      </c>
      <c r="AJ90" t="str">
        <f t="shared" si="28"/>
        <v>Walker</v>
      </c>
      <c r="AK90" t="str">
        <f t="shared" si="29"/>
        <v>K</v>
      </c>
      <c r="AL90" t="str">
        <f t="shared" si="30"/>
        <v>K. Walker</v>
      </c>
      <c r="AN90" t="str">
        <f t="shared" si="27"/>
        <v>K. Walker</v>
      </c>
    </row>
    <row r="91" spans="1:40">
      <c r="A91" s="5" t="s">
        <v>95</v>
      </c>
      <c r="B91" s="5" t="str">
        <f t="shared" si="20"/>
        <v>D. Pierce</v>
      </c>
      <c r="C91" s="21">
        <v>80</v>
      </c>
      <c r="D91" s="21">
        <f t="shared" si="23"/>
        <v>-125</v>
      </c>
      <c r="H91" s="17"/>
      <c r="J91" s="23"/>
      <c r="L91" s="19"/>
      <c r="R91">
        <v>90</v>
      </c>
      <c r="S91" t="s">
        <v>440</v>
      </c>
      <c r="T91" t="s">
        <v>312</v>
      </c>
      <c r="U91">
        <v>114</v>
      </c>
      <c r="V91" s="14">
        <f t="shared" si="21"/>
        <v>-64.905109489051085</v>
      </c>
      <c r="W91" s="14">
        <f t="shared" si="22"/>
        <v>-10</v>
      </c>
      <c r="X91" s="14">
        <v>203.2</v>
      </c>
      <c r="Y91" s="14">
        <f t="shared" si="26"/>
        <v>25</v>
      </c>
      <c r="AJ91" t="str">
        <f t="shared" si="28"/>
        <v>Freiermuth</v>
      </c>
      <c r="AK91" t="str">
        <f t="shared" si="29"/>
        <v>P</v>
      </c>
      <c r="AL91" t="str">
        <f t="shared" si="30"/>
        <v>P. Freiermuth</v>
      </c>
      <c r="AN91" t="str">
        <f t="shared" si="27"/>
        <v>P. Freiermuth</v>
      </c>
    </row>
    <row r="92" spans="1:40">
      <c r="A92" s="5" t="s">
        <v>83</v>
      </c>
      <c r="B92" s="5" t="str">
        <f t="shared" si="20"/>
        <v>Z. Moss</v>
      </c>
      <c r="C92" s="21">
        <v>81</v>
      </c>
      <c r="D92" s="21">
        <f t="shared" si="23"/>
        <v>-125</v>
      </c>
      <c r="H92" s="17"/>
      <c r="J92" s="23"/>
      <c r="L92" s="19"/>
      <c r="R92">
        <v>91</v>
      </c>
      <c r="S92" t="s">
        <v>441</v>
      </c>
      <c r="T92" t="s">
        <v>312</v>
      </c>
      <c r="U92">
        <v>112</v>
      </c>
      <c r="V92" s="14">
        <f t="shared" si="21"/>
        <v>-66.905109489051085</v>
      </c>
      <c r="W92" s="14">
        <f t="shared" si="22"/>
        <v>-12</v>
      </c>
      <c r="X92" s="14">
        <v>245.9</v>
      </c>
      <c r="Y92" s="14">
        <f t="shared" si="26"/>
        <v>30</v>
      </c>
      <c r="AJ92" t="str">
        <f t="shared" si="28"/>
        <v>Sanders</v>
      </c>
      <c r="AK92" t="str">
        <f t="shared" si="29"/>
        <v>J</v>
      </c>
      <c r="AL92" t="str">
        <f t="shared" si="30"/>
        <v>J. Sanders</v>
      </c>
      <c r="AN92" t="str">
        <f t="shared" si="27"/>
        <v>J. Sanders</v>
      </c>
    </row>
    <row r="93" spans="1:40">
      <c r="A93" s="5" t="s">
        <v>96</v>
      </c>
      <c r="B93" s="5" t="str">
        <f t="shared" si="20"/>
        <v>K. Herbert</v>
      </c>
      <c r="C93" s="21">
        <v>81</v>
      </c>
      <c r="D93" s="21">
        <f t="shared" si="23"/>
        <v>-125</v>
      </c>
      <c r="H93" s="17"/>
      <c r="J93" s="23"/>
      <c r="L93" s="19"/>
      <c r="R93">
        <v>93</v>
      </c>
      <c r="S93" t="s">
        <v>296</v>
      </c>
      <c r="T93" t="s">
        <v>272</v>
      </c>
      <c r="U93">
        <v>278</v>
      </c>
      <c r="V93" s="14">
        <f t="shared" si="21"/>
        <v>64.418918918918905</v>
      </c>
      <c r="W93" s="14">
        <f t="shared" si="22"/>
        <v>-13</v>
      </c>
      <c r="X93" s="14">
        <v>89.9</v>
      </c>
      <c r="Y93" s="14">
        <f t="shared" si="26"/>
        <v>15.2</v>
      </c>
      <c r="AJ93" t="str">
        <f t="shared" si="28"/>
        <v>Goff</v>
      </c>
      <c r="AK93" t="str">
        <f t="shared" si="29"/>
        <v>J</v>
      </c>
      <c r="AL93" t="str">
        <f t="shared" si="30"/>
        <v>J. Goff</v>
      </c>
      <c r="AN93" t="str">
        <f t="shared" si="27"/>
        <v>J. Goff</v>
      </c>
    </row>
    <row r="94" spans="1:40">
      <c r="A94" s="5" t="s">
        <v>97</v>
      </c>
      <c r="B94" s="5" t="str">
        <f t="shared" si="20"/>
        <v>A. Mattison</v>
      </c>
      <c r="C94" s="21">
        <v>82</v>
      </c>
      <c r="D94" s="21">
        <f t="shared" si="23"/>
        <v>-125</v>
      </c>
      <c r="H94" s="17"/>
      <c r="J94" s="23"/>
      <c r="L94" s="19"/>
      <c r="R94">
        <v>92</v>
      </c>
      <c r="S94" t="s">
        <v>328</v>
      </c>
      <c r="T94" t="s">
        <v>278</v>
      </c>
      <c r="U94">
        <v>222</v>
      </c>
      <c r="V94" s="14">
        <f t="shared" si="21"/>
        <v>24.614942528735639</v>
      </c>
      <c r="W94" s="14">
        <f t="shared" si="22"/>
        <v>-13</v>
      </c>
      <c r="X94" s="14">
        <v>27.2</v>
      </c>
      <c r="Y94" s="14">
        <f t="shared" si="26"/>
        <v>14.5</v>
      </c>
      <c r="AJ94" t="str">
        <f t="shared" si="28"/>
        <v>Smith-Njigba</v>
      </c>
      <c r="AK94" t="str">
        <f t="shared" si="29"/>
        <v>J</v>
      </c>
      <c r="AL94" t="str">
        <f t="shared" si="30"/>
        <v>J. Smith-Njigba</v>
      </c>
      <c r="AN94" t="str">
        <f t="shared" si="27"/>
        <v>J. Smith-Njigba</v>
      </c>
    </row>
    <row r="95" spans="1:40">
      <c r="A95" s="5" t="s">
        <v>520</v>
      </c>
      <c r="B95" s="5" t="str">
        <f t="shared" si="20"/>
        <v>O. Gordon</v>
      </c>
      <c r="C95" s="21">
        <v>88</v>
      </c>
      <c r="D95" s="21">
        <f t="shared" si="23"/>
        <v>-125</v>
      </c>
      <c r="H95" s="17"/>
      <c r="J95" s="23"/>
      <c r="L95" s="19"/>
      <c r="R95">
        <v>94</v>
      </c>
      <c r="S95" t="s">
        <v>443</v>
      </c>
      <c r="T95" t="s">
        <v>312</v>
      </c>
      <c r="U95">
        <v>111</v>
      </c>
      <c r="V95" s="14">
        <f t="shared" si="21"/>
        <v>-67.905109489051085</v>
      </c>
      <c r="W95" s="14">
        <f t="shared" si="22"/>
        <v>-13</v>
      </c>
      <c r="X95" s="14">
        <v>191.1</v>
      </c>
      <c r="Y95" s="14">
        <f t="shared" si="26"/>
        <v>28</v>
      </c>
      <c r="AJ95" t="str">
        <f t="shared" si="28"/>
        <v>Arroyo</v>
      </c>
      <c r="AK95" t="str">
        <f t="shared" si="29"/>
        <v>E</v>
      </c>
      <c r="AL95" t="str">
        <f t="shared" si="30"/>
        <v>E. Arroyo</v>
      </c>
      <c r="AN95" t="str">
        <f t="shared" si="27"/>
        <v>E. Arroyo</v>
      </c>
    </row>
    <row r="96" spans="1:40">
      <c r="A96" s="5" t="s">
        <v>100</v>
      </c>
      <c r="B96" s="5" t="str">
        <f t="shared" si="20"/>
        <v>D. Martinez</v>
      </c>
      <c r="C96" s="21">
        <v>90</v>
      </c>
      <c r="D96" s="21">
        <f t="shared" si="23"/>
        <v>-125</v>
      </c>
      <c r="H96" s="17"/>
      <c r="J96" s="23"/>
      <c r="L96" s="19"/>
      <c r="R96">
        <v>95</v>
      </c>
      <c r="S96" t="s">
        <v>297</v>
      </c>
      <c r="T96" t="s">
        <v>272</v>
      </c>
      <c r="U96">
        <v>277</v>
      </c>
      <c r="V96" s="14">
        <f t="shared" si="21"/>
        <v>63.418918918918905</v>
      </c>
      <c r="W96" s="14">
        <f t="shared" si="22"/>
        <v>-14</v>
      </c>
      <c r="X96" s="14">
        <v>125.4</v>
      </c>
      <c r="Y96" s="14">
        <f t="shared" si="26"/>
        <v>15.4</v>
      </c>
      <c r="AJ96" t="str">
        <f t="shared" si="28"/>
        <v>Love</v>
      </c>
      <c r="AK96" t="str">
        <f t="shared" si="29"/>
        <v>J</v>
      </c>
      <c r="AL96" t="str">
        <f t="shared" si="30"/>
        <v>J. Love</v>
      </c>
      <c r="AN96" t="str">
        <f t="shared" si="27"/>
        <v>J. Love</v>
      </c>
    </row>
    <row r="97" spans="1:40">
      <c r="A97" s="5" t="s">
        <v>101</v>
      </c>
      <c r="B97" s="5" t="str">
        <f t="shared" si="20"/>
        <v>I. Davis</v>
      </c>
      <c r="C97" s="21">
        <v>91</v>
      </c>
      <c r="D97" s="21">
        <f t="shared" si="23"/>
        <v>-125</v>
      </c>
      <c r="H97" s="17"/>
      <c r="J97" s="23"/>
      <c r="L97" s="19"/>
      <c r="R97">
        <v>96</v>
      </c>
      <c r="S97" t="s">
        <v>444</v>
      </c>
      <c r="T97" t="s">
        <v>312</v>
      </c>
      <c r="U97">
        <v>110</v>
      </c>
      <c r="V97" s="14">
        <f t="shared" si="21"/>
        <v>-68.905109489051085</v>
      </c>
      <c r="W97" s="14">
        <f t="shared" si="22"/>
        <v>-14</v>
      </c>
      <c r="X97" s="14">
        <v>205.2</v>
      </c>
      <c r="Y97" s="14">
        <f t="shared" si="26"/>
        <v>24.4</v>
      </c>
      <c r="AJ97" t="str">
        <f t="shared" si="28"/>
        <v>Otton</v>
      </c>
      <c r="AK97" t="str">
        <f t="shared" si="29"/>
        <v>C</v>
      </c>
      <c r="AL97" t="str">
        <f t="shared" si="30"/>
        <v>C. Otton</v>
      </c>
      <c r="AN97" t="str">
        <f t="shared" si="27"/>
        <v>C. Otton</v>
      </c>
    </row>
    <row r="98" spans="1:40">
      <c r="A98" s="5" t="s">
        <v>102</v>
      </c>
      <c r="B98" s="5" t="str">
        <f t="shared" si="20"/>
        <v>J. Croskey-Merritt</v>
      </c>
      <c r="C98" s="21">
        <v>93</v>
      </c>
      <c r="D98" s="21">
        <f t="shared" si="23"/>
        <v>-125</v>
      </c>
      <c r="H98" s="17"/>
      <c r="J98" s="23"/>
      <c r="L98" s="19"/>
      <c r="R98">
        <v>97</v>
      </c>
      <c r="S98" t="s">
        <v>445</v>
      </c>
      <c r="T98" t="s">
        <v>312</v>
      </c>
      <c r="U98">
        <v>110</v>
      </c>
      <c r="V98" s="14">
        <f t="shared" ref="V98:V129" si="31">IF(T98="QB", U98-$AD$2, IF(T98="RB", U98-$AA$2, IF(T98="WR", U98-$AB$2, IF(T98="TE", U98-$AC$2, 0))))</f>
        <v>-68.905109489051085</v>
      </c>
      <c r="W98" s="14">
        <f t="shared" ref="W98:W129" si="32">IF(T98="QB", U98-$AD$5, IF(T98="RB", U98-$AA$5, IF(T98="WR", U98-$AB$5, IF(T98="TE", U98-$AC$5, 0))))</f>
        <v>-14</v>
      </c>
      <c r="X98" s="14">
        <v>265</v>
      </c>
      <c r="Y98" s="14">
        <f t="shared" si="26"/>
        <v>33</v>
      </c>
      <c r="AJ98" t="str">
        <f t="shared" si="28"/>
        <v>Johnson</v>
      </c>
      <c r="AK98" t="str">
        <f t="shared" si="29"/>
        <v>T</v>
      </c>
      <c r="AL98" t="str">
        <f t="shared" si="30"/>
        <v>T. Johnson</v>
      </c>
      <c r="AN98" t="str">
        <f t="shared" si="27"/>
        <v>T. Johnson</v>
      </c>
    </row>
    <row r="99" spans="1:40">
      <c r="A99" s="5" t="s">
        <v>103</v>
      </c>
      <c r="B99" s="5" t="str">
        <f t="shared" si="20"/>
        <v>T. Chandler</v>
      </c>
      <c r="C99" s="21">
        <v>94</v>
      </c>
      <c r="D99" s="21">
        <f t="shared" si="23"/>
        <v>-125</v>
      </c>
      <c r="H99" s="17"/>
      <c r="J99" s="23"/>
      <c r="L99" s="19"/>
      <c r="R99">
        <v>98</v>
      </c>
      <c r="S99" t="s">
        <v>331</v>
      </c>
      <c r="T99" t="s">
        <v>278</v>
      </c>
      <c r="U99">
        <v>220</v>
      </c>
      <c r="V99" s="14">
        <f t="shared" si="31"/>
        <v>22.614942528735639</v>
      </c>
      <c r="W99" s="14">
        <f t="shared" si="32"/>
        <v>-15</v>
      </c>
      <c r="X99" s="14">
        <v>49.7</v>
      </c>
      <c r="Y99" s="14">
        <f t="shared" si="26"/>
        <v>20.5</v>
      </c>
      <c r="AJ99" t="str">
        <f t="shared" si="28"/>
        <v>Moore</v>
      </c>
      <c r="AK99" t="str">
        <f t="shared" si="29"/>
        <v>D</v>
      </c>
      <c r="AL99" t="str">
        <f t="shared" si="30"/>
        <v>D. Moore</v>
      </c>
      <c r="AN99" t="str">
        <f t="shared" si="27"/>
        <v>D. Moore</v>
      </c>
    </row>
    <row r="100" spans="1:40">
      <c r="A100" s="5" t="s">
        <v>104</v>
      </c>
      <c r="B100" s="5" t="str">
        <f t="shared" si="20"/>
        <v>C. Brooks</v>
      </c>
      <c r="C100" s="21">
        <v>95</v>
      </c>
      <c r="D100" s="21">
        <f t="shared" si="23"/>
        <v>-125</v>
      </c>
      <c r="H100" s="17"/>
      <c r="J100" s="23"/>
      <c r="L100" s="19"/>
      <c r="R100">
        <v>99</v>
      </c>
      <c r="S100" t="s">
        <v>356</v>
      </c>
      <c r="T100" s="4" t="s">
        <v>283</v>
      </c>
      <c r="U100">
        <v>186</v>
      </c>
      <c r="V100" s="14">
        <f t="shared" si="31"/>
        <v>-5.5777777777777828</v>
      </c>
      <c r="W100" s="14">
        <f t="shared" si="32"/>
        <v>-16</v>
      </c>
      <c r="X100" s="14">
        <v>79.7</v>
      </c>
      <c r="Y100" s="14">
        <f t="shared" si="26"/>
        <v>26</v>
      </c>
      <c r="AJ100" t="str">
        <f t="shared" si="28"/>
        <v>Johnson</v>
      </c>
      <c r="AK100" t="str">
        <f t="shared" si="29"/>
        <v>K</v>
      </c>
      <c r="AL100" t="str">
        <f t="shared" si="30"/>
        <v>K. Johnson</v>
      </c>
      <c r="AN100" t="str">
        <f t="shared" si="27"/>
        <v>K. Johnson</v>
      </c>
    </row>
    <row r="101" spans="1:40">
      <c r="A101" s="5" t="s">
        <v>105</v>
      </c>
      <c r="B101" s="5" t="str">
        <f t="shared" si="20"/>
        <v>A. Dillon</v>
      </c>
      <c r="C101" s="21">
        <v>96</v>
      </c>
      <c r="D101" s="21">
        <f t="shared" si="23"/>
        <v>-125</v>
      </c>
      <c r="H101" s="17"/>
      <c r="J101" s="23"/>
      <c r="L101" s="19"/>
      <c r="R101">
        <v>100</v>
      </c>
      <c r="S101" t="s">
        <v>357</v>
      </c>
      <c r="T101" s="4" t="s">
        <v>283</v>
      </c>
      <c r="U101">
        <v>185</v>
      </c>
      <c r="V101" s="14">
        <f t="shared" si="31"/>
        <v>-6.5777777777777828</v>
      </c>
      <c r="W101" s="14">
        <f t="shared" si="32"/>
        <v>-17</v>
      </c>
      <c r="X101" s="14">
        <v>71.099999999999994</v>
      </c>
      <c r="Y101" s="14">
        <f t="shared" si="26"/>
        <v>22.4</v>
      </c>
      <c r="AJ101" t="str">
        <f t="shared" si="28"/>
        <v>Swift</v>
      </c>
      <c r="AK101" t="str">
        <f t="shared" si="29"/>
        <v>D</v>
      </c>
      <c r="AL101" t="str">
        <f t="shared" si="30"/>
        <v>D. Swift</v>
      </c>
      <c r="AN101" t="str">
        <f t="shared" si="27"/>
        <v>D. Swift</v>
      </c>
    </row>
    <row r="102" spans="1:40">
      <c r="A102" s="5" t="s">
        <v>521</v>
      </c>
      <c r="B102" s="5" t="str">
        <f t="shared" si="20"/>
        <v>L. Allen</v>
      </c>
      <c r="C102" s="21">
        <v>97</v>
      </c>
      <c r="D102" s="21">
        <f t="shared" si="23"/>
        <v>-125</v>
      </c>
      <c r="H102" s="17"/>
      <c r="J102" s="23"/>
      <c r="L102" s="19"/>
      <c r="R102">
        <v>101</v>
      </c>
      <c r="S102" t="s">
        <v>332</v>
      </c>
      <c r="T102" t="s">
        <v>278</v>
      </c>
      <c r="U102">
        <v>217</v>
      </c>
      <c r="V102" s="14">
        <f t="shared" si="31"/>
        <v>19.614942528735639</v>
      </c>
      <c r="W102" s="14">
        <f t="shared" si="32"/>
        <v>-18</v>
      </c>
      <c r="X102" s="14">
        <v>50.1</v>
      </c>
      <c r="Y102" s="14">
        <f t="shared" si="26"/>
        <v>23.166666666666668</v>
      </c>
      <c r="AJ102" t="str">
        <f t="shared" si="28"/>
        <v>Sutton</v>
      </c>
      <c r="AK102" t="str">
        <f t="shared" si="29"/>
        <v>C</v>
      </c>
      <c r="AL102" t="str">
        <f t="shared" si="30"/>
        <v>C. Sutton</v>
      </c>
      <c r="AN102" t="str">
        <f t="shared" si="27"/>
        <v>C. Sutton</v>
      </c>
    </row>
    <row r="103" spans="1:40">
      <c r="A103" s="5" t="s">
        <v>522</v>
      </c>
      <c r="B103" s="5" t="str">
        <f t="shared" si="20"/>
        <v>C. Rodriguez</v>
      </c>
      <c r="C103" s="21">
        <v>98</v>
      </c>
      <c r="D103" s="21">
        <f t="shared" si="23"/>
        <v>-125</v>
      </c>
      <c r="H103" s="17"/>
      <c r="J103" s="23"/>
      <c r="L103" s="19"/>
      <c r="R103">
        <v>102</v>
      </c>
      <c r="S103" t="s">
        <v>333</v>
      </c>
      <c r="T103" t="s">
        <v>278</v>
      </c>
      <c r="U103">
        <v>217</v>
      </c>
      <c r="V103" s="14">
        <f t="shared" si="31"/>
        <v>19.614942528735639</v>
      </c>
      <c r="W103" s="14">
        <f t="shared" si="32"/>
        <v>-18</v>
      </c>
      <c r="X103" s="14">
        <v>61.5</v>
      </c>
      <c r="Y103" s="14">
        <f t="shared" si="26"/>
        <v>28.833333333333332</v>
      </c>
      <c r="AJ103" t="str">
        <f t="shared" si="28"/>
        <v>McMillan</v>
      </c>
      <c r="AK103" t="str">
        <f t="shared" si="29"/>
        <v>T</v>
      </c>
      <c r="AL103" t="str">
        <f t="shared" si="30"/>
        <v>T. McMillan</v>
      </c>
      <c r="AN103" t="str">
        <f t="shared" si="27"/>
        <v>T. McMillan</v>
      </c>
    </row>
    <row r="104" spans="1:40">
      <c r="A104" s="5" t="s">
        <v>108</v>
      </c>
      <c r="B104" s="5" t="str">
        <f t="shared" si="20"/>
        <v>P. Mafah</v>
      </c>
      <c r="C104" s="21">
        <v>99</v>
      </c>
      <c r="D104" s="21">
        <f t="shared" si="23"/>
        <v>-125</v>
      </c>
      <c r="H104" s="17"/>
      <c r="J104" s="23"/>
      <c r="L104" s="19"/>
      <c r="R104">
        <v>104</v>
      </c>
      <c r="S104" t="s">
        <v>336</v>
      </c>
      <c r="T104" t="s">
        <v>278</v>
      </c>
      <c r="U104">
        <v>215</v>
      </c>
      <c r="V104" s="14">
        <f t="shared" si="31"/>
        <v>17.614942528735639</v>
      </c>
      <c r="W104" s="14">
        <f t="shared" si="32"/>
        <v>-20</v>
      </c>
      <c r="X104" s="14">
        <v>59.7</v>
      </c>
      <c r="Y104" s="14">
        <f t="shared" si="26"/>
        <v>30.833333333333332</v>
      </c>
      <c r="AJ104" t="str">
        <f t="shared" si="28"/>
        <v>Pickens</v>
      </c>
      <c r="AK104" t="str">
        <f t="shared" si="29"/>
        <v>G</v>
      </c>
      <c r="AL104" t="str">
        <f t="shared" si="30"/>
        <v>G. Pickens</v>
      </c>
      <c r="AN104" t="str">
        <f t="shared" si="27"/>
        <v>G. Pickens</v>
      </c>
    </row>
    <row r="105" spans="1:40">
      <c r="A105" s="5" t="s">
        <v>109</v>
      </c>
      <c r="B105" s="5" t="str">
        <f t="shared" si="20"/>
        <v>R. Sanders</v>
      </c>
      <c r="C105" s="21">
        <v>100</v>
      </c>
      <c r="D105" s="21">
        <f t="shared" si="23"/>
        <v>-125</v>
      </c>
      <c r="H105" s="17"/>
      <c r="J105" s="23"/>
      <c r="L105" s="19"/>
      <c r="R105">
        <v>103</v>
      </c>
      <c r="S105" t="s">
        <v>359</v>
      </c>
      <c r="T105" s="4" t="s">
        <v>283</v>
      </c>
      <c r="U105">
        <v>182</v>
      </c>
      <c r="V105" s="14">
        <f t="shared" si="31"/>
        <v>-9.5777777777777828</v>
      </c>
      <c r="W105" s="14">
        <f t="shared" si="32"/>
        <v>-20</v>
      </c>
      <c r="X105" s="14">
        <v>55</v>
      </c>
      <c r="Y105" s="14">
        <f t="shared" si="26"/>
        <v>22.4</v>
      </c>
      <c r="AJ105" t="str">
        <f t="shared" si="28"/>
        <v>Montgomery</v>
      </c>
      <c r="AK105" t="str">
        <f t="shared" si="29"/>
        <v>D</v>
      </c>
      <c r="AL105" t="str">
        <f t="shared" si="30"/>
        <v>D. Montgomery</v>
      </c>
      <c r="AN105" t="str">
        <f t="shared" si="27"/>
        <v>D. Montgomery</v>
      </c>
    </row>
    <row r="106" spans="1:40">
      <c r="J106" s="23"/>
      <c r="R106">
        <v>105</v>
      </c>
      <c r="S106" t="s">
        <v>361</v>
      </c>
      <c r="T106" s="4" t="s">
        <v>283</v>
      </c>
      <c r="U106">
        <v>181</v>
      </c>
      <c r="V106" s="14">
        <f t="shared" si="31"/>
        <v>-10.577777777777783</v>
      </c>
      <c r="W106" s="14">
        <f t="shared" si="32"/>
        <v>-21</v>
      </c>
      <c r="X106" s="14">
        <v>63.7</v>
      </c>
      <c r="Y106" s="14">
        <f t="shared" si="26"/>
        <v>24</v>
      </c>
      <c r="AJ106" t="str">
        <f t="shared" si="28"/>
        <v>Pacheco</v>
      </c>
      <c r="AK106" t="str">
        <f t="shared" si="29"/>
        <v>I</v>
      </c>
      <c r="AL106" t="str">
        <f t="shared" si="30"/>
        <v>I. Pacheco</v>
      </c>
      <c r="AN106" t="str">
        <f t="shared" si="27"/>
        <v>I. Pacheco</v>
      </c>
    </row>
    <row r="107" spans="1:40">
      <c r="J107" s="23"/>
      <c r="R107">
        <v>107</v>
      </c>
      <c r="S107" t="s">
        <v>303</v>
      </c>
      <c r="T107" t="s">
        <v>272</v>
      </c>
      <c r="U107">
        <v>268</v>
      </c>
      <c r="V107" s="14">
        <f t="shared" si="31"/>
        <v>54.418918918918905</v>
      </c>
      <c r="W107" s="14">
        <f t="shared" si="32"/>
        <v>-23</v>
      </c>
      <c r="X107" s="14">
        <v>185.4</v>
      </c>
      <c r="Y107" s="14">
        <f t="shared" si="26"/>
        <v>23.75</v>
      </c>
      <c r="AJ107" t="str">
        <f t="shared" si="28"/>
        <v>Young</v>
      </c>
      <c r="AK107" t="str">
        <f t="shared" si="29"/>
        <v>B</v>
      </c>
      <c r="AL107" t="str">
        <f t="shared" si="30"/>
        <v>B. Young</v>
      </c>
      <c r="AN107" t="str">
        <f t="shared" si="27"/>
        <v>B. Young</v>
      </c>
    </row>
    <row r="108" spans="1:40">
      <c r="J108" s="23"/>
      <c r="R108">
        <v>106</v>
      </c>
      <c r="S108" t="s">
        <v>364</v>
      </c>
      <c r="T108" s="4" t="s">
        <v>283</v>
      </c>
      <c r="U108">
        <v>179</v>
      </c>
      <c r="V108" s="14">
        <f t="shared" si="31"/>
        <v>-12.577777777777783</v>
      </c>
      <c r="W108" s="14">
        <f t="shared" si="32"/>
        <v>-23</v>
      </c>
      <c r="X108" s="14">
        <v>94.9</v>
      </c>
      <c r="Y108" s="14">
        <f t="shared" si="26"/>
        <v>30.8</v>
      </c>
      <c r="AJ108" t="str">
        <f t="shared" si="28"/>
        <v>Warren</v>
      </c>
      <c r="AK108" t="str">
        <f t="shared" si="29"/>
        <v>J</v>
      </c>
      <c r="AL108" t="str">
        <f t="shared" si="30"/>
        <v>J. Warren</v>
      </c>
      <c r="AN108" t="str">
        <f t="shared" si="27"/>
        <v>J. Warren</v>
      </c>
    </row>
    <row r="109" spans="1:40">
      <c r="R109">
        <v>108</v>
      </c>
      <c r="S109" t="s">
        <v>337</v>
      </c>
      <c r="T109" t="s">
        <v>278</v>
      </c>
      <c r="U109">
        <v>211</v>
      </c>
      <c r="V109" s="14">
        <f t="shared" si="31"/>
        <v>13.614942528735639</v>
      </c>
      <c r="W109" s="14">
        <f t="shared" si="32"/>
        <v>-24</v>
      </c>
      <c r="X109" s="14">
        <v>52.8</v>
      </c>
      <c r="Y109" s="14">
        <f t="shared" si="26"/>
        <v>25</v>
      </c>
      <c r="AJ109" t="str">
        <f t="shared" si="28"/>
        <v>Smith</v>
      </c>
      <c r="AK109" t="str">
        <f t="shared" si="29"/>
        <v>D</v>
      </c>
      <c r="AL109" t="str">
        <f t="shared" si="30"/>
        <v>D. Smith</v>
      </c>
      <c r="AN109" t="str">
        <f t="shared" si="27"/>
        <v>D. Smith</v>
      </c>
    </row>
    <row r="110" spans="1:40">
      <c r="R110">
        <v>109</v>
      </c>
      <c r="S110" t="s">
        <v>365</v>
      </c>
      <c r="T110" s="4" t="s">
        <v>283</v>
      </c>
      <c r="U110">
        <v>178</v>
      </c>
      <c r="V110" s="14">
        <f t="shared" si="31"/>
        <v>-13.577777777777783</v>
      </c>
      <c r="W110" s="14">
        <f t="shared" si="32"/>
        <v>-24</v>
      </c>
      <c r="X110" s="14">
        <v>69.8</v>
      </c>
      <c r="Y110" s="14">
        <f t="shared" si="26"/>
        <v>24.5</v>
      </c>
      <c r="AJ110" t="str">
        <f t="shared" si="28"/>
        <v>Jones</v>
      </c>
      <c r="AK110" t="str">
        <f t="shared" si="29"/>
        <v>A</v>
      </c>
      <c r="AL110" t="str">
        <f t="shared" si="30"/>
        <v>A. Jones</v>
      </c>
      <c r="AN110" t="str">
        <f t="shared" si="27"/>
        <v>A. Jones</v>
      </c>
    </row>
    <row r="111" spans="1:40">
      <c r="R111">
        <v>110</v>
      </c>
      <c r="S111" t="s">
        <v>340</v>
      </c>
      <c r="T111" t="s">
        <v>278</v>
      </c>
      <c r="U111">
        <v>209</v>
      </c>
      <c r="V111" s="14">
        <f t="shared" si="31"/>
        <v>11.614942528735639</v>
      </c>
      <c r="W111" s="14">
        <f t="shared" si="32"/>
        <v>-26</v>
      </c>
      <c r="X111" s="14">
        <v>59.2</v>
      </c>
      <c r="Y111" s="14">
        <f t="shared" si="26"/>
        <v>29.5</v>
      </c>
      <c r="AJ111" t="str">
        <f t="shared" si="28"/>
        <v>Williams</v>
      </c>
      <c r="AK111" t="str">
        <f t="shared" si="29"/>
        <v>J</v>
      </c>
      <c r="AL111" t="str">
        <f t="shared" si="30"/>
        <v>J. Williams</v>
      </c>
      <c r="AN111" t="str">
        <f t="shared" si="27"/>
        <v>J. Williams</v>
      </c>
    </row>
    <row r="112" spans="1:40">
      <c r="R112">
        <v>111</v>
      </c>
      <c r="S112" t="s">
        <v>338</v>
      </c>
      <c r="T112" t="s">
        <v>278</v>
      </c>
      <c r="U112">
        <v>209</v>
      </c>
      <c r="V112" s="14">
        <f t="shared" si="31"/>
        <v>11.614942528735639</v>
      </c>
      <c r="W112" s="14">
        <f t="shared" si="32"/>
        <v>-26</v>
      </c>
      <c r="X112" s="14">
        <v>68.400000000000006</v>
      </c>
      <c r="Y112" s="14">
        <f t="shared" si="26"/>
        <v>30.5</v>
      </c>
      <c r="AJ112" t="str">
        <f t="shared" si="28"/>
        <v>Waddle</v>
      </c>
      <c r="AK112" t="str">
        <f t="shared" si="29"/>
        <v>J</v>
      </c>
      <c r="AL112" t="str">
        <f t="shared" si="30"/>
        <v>J. Waddle</v>
      </c>
      <c r="AN112" t="str">
        <f t="shared" si="27"/>
        <v>J. Waddle</v>
      </c>
    </row>
    <row r="113" spans="18:40">
      <c r="R113">
        <v>112</v>
      </c>
      <c r="S113" t="s">
        <v>341</v>
      </c>
      <c r="T113" t="s">
        <v>278</v>
      </c>
      <c r="U113">
        <v>209</v>
      </c>
      <c r="V113" s="14">
        <f t="shared" si="31"/>
        <v>11.614942528735639</v>
      </c>
      <c r="W113" s="14">
        <f t="shared" si="32"/>
        <v>-26</v>
      </c>
      <c r="X113" s="14">
        <v>71.7</v>
      </c>
      <c r="Y113" s="14">
        <f t="shared" si="26"/>
        <v>32.666666666666664</v>
      </c>
      <c r="AJ113" t="str">
        <f t="shared" si="28"/>
        <v>Jeudy</v>
      </c>
      <c r="AK113" t="str">
        <f t="shared" si="29"/>
        <v>J</v>
      </c>
      <c r="AL113" t="str">
        <f t="shared" si="30"/>
        <v>J. Jeudy</v>
      </c>
      <c r="AN113" t="str">
        <f t="shared" si="27"/>
        <v>J. Jeudy</v>
      </c>
    </row>
    <row r="114" spans="18:40">
      <c r="R114">
        <v>113</v>
      </c>
      <c r="S114" t="s">
        <v>339</v>
      </c>
      <c r="T114" t="s">
        <v>278</v>
      </c>
      <c r="U114">
        <v>209</v>
      </c>
      <c r="V114" s="14">
        <f t="shared" si="31"/>
        <v>11.614942528735639</v>
      </c>
      <c r="W114" s="14">
        <f t="shared" si="32"/>
        <v>-26</v>
      </c>
      <c r="X114" s="14">
        <v>74.8</v>
      </c>
      <c r="Y114" s="14">
        <f t="shared" si="26"/>
        <v>29.333333333333332</v>
      </c>
      <c r="AJ114" t="str">
        <f t="shared" si="28"/>
        <v>Ridley</v>
      </c>
      <c r="AK114" t="str">
        <f t="shared" si="29"/>
        <v>C</v>
      </c>
      <c r="AL114" t="str">
        <f t="shared" si="30"/>
        <v>C. Ridley</v>
      </c>
      <c r="AN114" t="str">
        <f t="shared" si="27"/>
        <v>C. Ridley</v>
      </c>
    </row>
    <row r="115" spans="18:40">
      <c r="R115">
        <v>117</v>
      </c>
      <c r="S115" t="s">
        <v>304</v>
      </c>
      <c r="T115" t="s">
        <v>272</v>
      </c>
      <c r="U115">
        <v>263</v>
      </c>
      <c r="V115" s="14">
        <f t="shared" si="31"/>
        <v>49.418918918918905</v>
      </c>
      <c r="W115" s="14">
        <f t="shared" si="32"/>
        <v>-28</v>
      </c>
      <c r="X115" s="14">
        <v>199.4</v>
      </c>
      <c r="Y115" s="14">
        <f t="shared" si="26"/>
        <v>22</v>
      </c>
      <c r="AJ115" t="str">
        <f t="shared" si="28"/>
        <v>Tagovailoa</v>
      </c>
      <c r="AK115" t="str">
        <f t="shared" si="29"/>
        <v>T</v>
      </c>
      <c r="AL115" t="str">
        <f t="shared" si="30"/>
        <v>T. Tagovailoa</v>
      </c>
      <c r="AN115" t="str">
        <f t="shared" si="27"/>
        <v>T. Tagovailoa</v>
      </c>
    </row>
    <row r="116" spans="18:40">
      <c r="R116">
        <v>114</v>
      </c>
      <c r="S116" t="s">
        <v>344</v>
      </c>
      <c r="T116" t="s">
        <v>278</v>
      </c>
      <c r="U116">
        <v>207</v>
      </c>
      <c r="V116" s="14">
        <f t="shared" si="31"/>
        <v>9.6149425287356394</v>
      </c>
      <c r="W116" s="14">
        <f t="shared" si="32"/>
        <v>-28</v>
      </c>
      <c r="X116" s="14">
        <v>45.6</v>
      </c>
      <c r="Y116" s="14">
        <f t="shared" si="26"/>
        <v>26.833333333333332</v>
      </c>
      <c r="AJ116" t="str">
        <f t="shared" si="28"/>
        <v>Rice</v>
      </c>
      <c r="AK116" t="str">
        <f t="shared" si="29"/>
        <v>R</v>
      </c>
      <c r="AL116" t="str">
        <f t="shared" si="30"/>
        <v>R. Rice</v>
      </c>
      <c r="AN116" t="str">
        <f t="shared" si="27"/>
        <v>R. Rice</v>
      </c>
    </row>
    <row r="117" spans="18:40">
      <c r="R117">
        <v>115</v>
      </c>
      <c r="S117" t="s">
        <v>342</v>
      </c>
      <c r="T117" t="s">
        <v>278</v>
      </c>
      <c r="U117">
        <v>207</v>
      </c>
      <c r="V117" s="14">
        <f t="shared" si="31"/>
        <v>9.6149425287356394</v>
      </c>
      <c r="W117" s="14">
        <f t="shared" si="32"/>
        <v>-28</v>
      </c>
      <c r="X117" s="14">
        <v>56</v>
      </c>
      <c r="Y117" s="14">
        <f t="shared" si="26"/>
        <v>23.166666666666668</v>
      </c>
      <c r="AJ117" t="str">
        <f t="shared" si="28"/>
        <v>Worthy</v>
      </c>
      <c r="AK117" t="str">
        <f t="shared" si="29"/>
        <v>X</v>
      </c>
      <c r="AL117" t="str">
        <f t="shared" si="30"/>
        <v>X. Worthy</v>
      </c>
      <c r="AN117" t="str">
        <f t="shared" si="27"/>
        <v>X. Worthy</v>
      </c>
    </row>
    <row r="118" spans="18:40">
      <c r="R118">
        <v>116</v>
      </c>
      <c r="S118" t="s">
        <v>369</v>
      </c>
      <c r="T118" s="4" t="s">
        <v>283</v>
      </c>
      <c r="U118">
        <v>174</v>
      </c>
      <c r="V118" s="14">
        <f t="shared" si="31"/>
        <v>-17.577777777777783</v>
      </c>
      <c r="W118" s="14">
        <f t="shared" si="32"/>
        <v>-28</v>
      </c>
      <c r="X118" s="14">
        <v>57.1</v>
      </c>
      <c r="Y118" s="14">
        <f t="shared" si="26"/>
        <v>20.6</v>
      </c>
      <c r="AJ118" t="str">
        <f t="shared" si="28"/>
        <v>Mixon</v>
      </c>
      <c r="AK118" t="str">
        <f t="shared" si="29"/>
        <v>J</v>
      </c>
      <c r="AL118" t="str">
        <f t="shared" si="30"/>
        <v>J. Mixon</v>
      </c>
      <c r="AN118" t="str">
        <f t="shared" si="27"/>
        <v>J. Mixon</v>
      </c>
    </row>
    <row r="119" spans="18:40">
      <c r="R119">
        <v>118</v>
      </c>
      <c r="S119" t="s">
        <v>305</v>
      </c>
      <c r="T119" t="s">
        <v>272</v>
      </c>
      <c r="U119">
        <v>257</v>
      </c>
      <c r="V119" s="14">
        <f t="shared" si="31"/>
        <v>43.418918918918905</v>
      </c>
      <c r="W119" s="14">
        <f t="shared" si="32"/>
        <v>-34</v>
      </c>
      <c r="X119" s="14">
        <v>152.9</v>
      </c>
      <c r="Y119" s="14">
        <f t="shared" si="26"/>
        <v>25</v>
      </c>
      <c r="AJ119" t="str">
        <f t="shared" si="28"/>
        <v>Ward</v>
      </c>
      <c r="AK119" t="str">
        <f t="shared" si="29"/>
        <v>C</v>
      </c>
      <c r="AL119" t="str">
        <f t="shared" si="30"/>
        <v>C. Ward</v>
      </c>
      <c r="AN119" t="str">
        <f t="shared" si="27"/>
        <v>C. Ward</v>
      </c>
    </row>
    <row r="120" spans="18:40">
      <c r="R120">
        <v>119</v>
      </c>
      <c r="S120" t="s">
        <v>306</v>
      </c>
      <c r="T120" t="s">
        <v>272</v>
      </c>
      <c r="U120">
        <v>257</v>
      </c>
      <c r="V120" s="14">
        <f t="shared" si="31"/>
        <v>43.418918918918905</v>
      </c>
      <c r="W120" s="14">
        <f t="shared" si="32"/>
        <v>-34</v>
      </c>
      <c r="X120" s="14">
        <v>195.1</v>
      </c>
      <c r="Y120" s="14">
        <f t="shared" si="26"/>
        <v>22.6</v>
      </c>
      <c r="AJ120" t="str">
        <f t="shared" si="28"/>
        <v>Stafford</v>
      </c>
      <c r="AK120" t="str">
        <f t="shared" si="29"/>
        <v>M</v>
      </c>
      <c r="AL120" t="str">
        <f t="shared" si="30"/>
        <v>M. Stafford</v>
      </c>
      <c r="AN120" t="str">
        <f t="shared" si="27"/>
        <v>M. Stafford</v>
      </c>
    </row>
    <row r="121" spans="18:40">
      <c r="R121">
        <v>120</v>
      </c>
      <c r="S121" t="s">
        <v>347</v>
      </c>
      <c r="T121" t="s">
        <v>278</v>
      </c>
      <c r="U121">
        <v>200</v>
      </c>
      <c r="V121" s="14">
        <f t="shared" si="31"/>
        <v>2.6149425287356394</v>
      </c>
      <c r="W121" s="14">
        <f t="shared" si="32"/>
        <v>-35</v>
      </c>
      <c r="X121" s="14">
        <v>81.7</v>
      </c>
      <c r="Y121" s="14">
        <f t="shared" si="26"/>
        <v>39.333333333333336</v>
      </c>
      <c r="AJ121" t="str">
        <f t="shared" si="28"/>
        <v>Meyers</v>
      </c>
      <c r="AK121" t="str">
        <f t="shared" si="29"/>
        <v>J</v>
      </c>
      <c r="AL121" t="str">
        <f t="shared" si="30"/>
        <v>J. Meyers</v>
      </c>
      <c r="AN121" t="str">
        <f t="shared" si="27"/>
        <v>J. Meyers</v>
      </c>
    </row>
    <row r="122" spans="18:40">
      <c r="R122">
        <v>121</v>
      </c>
      <c r="S122" t="s">
        <v>349</v>
      </c>
      <c r="T122" t="s">
        <v>278</v>
      </c>
      <c r="U122">
        <v>199</v>
      </c>
      <c r="V122" s="14">
        <f t="shared" si="31"/>
        <v>1.6149425287356394</v>
      </c>
      <c r="W122" s="14">
        <f t="shared" si="32"/>
        <v>-36</v>
      </c>
      <c r="X122" s="14">
        <v>64.8</v>
      </c>
      <c r="Y122" s="14">
        <f t="shared" si="26"/>
        <v>31.333333333333332</v>
      </c>
      <c r="AJ122" t="str">
        <f t="shared" si="28"/>
        <v>Hunter</v>
      </c>
      <c r="AK122" t="str">
        <f t="shared" si="29"/>
        <v>T</v>
      </c>
      <c r="AL122" t="str">
        <f t="shared" si="30"/>
        <v>T. Hunter</v>
      </c>
      <c r="AN122" t="str">
        <f t="shared" si="27"/>
        <v>T. Hunter</v>
      </c>
    </row>
    <row r="123" spans="18:40">
      <c r="R123">
        <v>122</v>
      </c>
      <c r="S123" t="s">
        <v>376</v>
      </c>
      <c r="T123" s="4" t="s">
        <v>283</v>
      </c>
      <c r="U123">
        <v>166</v>
      </c>
      <c r="V123" s="14">
        <f t="shared" si="31"/>
        <v>-25.577777777777783</v>
      </c>
      <c r="W123" s="14">
        <f t="shared" si="32"/>
        <v>-36</v>
      </c>
      <c r="X123" s="14">
        <v>87.2</v>
      </c>
      <c r="Y123" s="14">
        <f t="shared" si="26"/>
        <v>32.75</v>
      </c>
      <c r="AJ123" t="str">
        <f t="shared" si="28"/>
        <v>Tracy</v>
      </c>
      <c r="AK123" t="str">
        <f t="shared" si="29"/>
        <v>T</v>
      </c>
      <c r="AL123" t="str">
        <f t="shared" si="30"/>
        <v>T. Tracy</v>
      </c>
      <c r="AN123" t="str">
        <f t="shared" si="27"/>
        <v>T. Tracy</v>
      </c>
    </row>
    <row r="124" spans="18:40">
      <c r="R124">
        <v>124</v>
      </c>
      <c r="S124" t="s">
        <v>308</v>
      </c>
      <c r="T124" t="s">
        <v>272</v>
      </c>
      <c r="U124">
        <v>254</v>
      </c>
      <c r="V124" s="14">
        <f t="shared" si="31"/>
        <v>40.418918918918905</v>
      </c>
      <c r="W124" s="14">
        <f t="shared" si="32"/>
        <v>-37</v>
      </c>
      <c r="X124" s="14">
        <v>226.9</v>
      </c>
      <c r="Y124" s="14">
        <f t="shared" si="26"/>
        <v>25</v>
      </c>
      <c r="AJ124" t="str">
        <f t="shared" si="28"/>
        <v>Smith</v>
      </c>
      <c r="AK124" t="str">
        <f t="shared" si="29"/>
        <v>G</v>
      </c>
      <c r="AL124" t="str">
        <f t="shared" si="30"/>
        <v>G. Smith</v>
      </c>
      <c r="AN124" t="str">
        <f t="shared" si="27"/>
        <v>G. Smith</v>
      </c>
    </row>
    <row r="125" spans="18:40">
      <c r="R125">
        <v>123</v>
      </c>
      <c r="S125" t="s">
        <v>519</v>
      </c>
      <c r="T125" s="4" t="s">
        <v>283</v>
      </c>
      <c r="U125">
        <v>165</v>
      </c>
      <c r="V125" s="14">
        <f t="shared" si="31"/>
        <v>-26.577777777777783</v>
      </c>
      <c r="W125" s="14">
        <f t="shared" si="32"/>
        <v>-37</v>
      </c>
      <c r="X125" s="14">
        <v>83.2</v>
      </c>
      <c r="Y125" s="14">
        <f t="shared" si="26"/>
        <v>27.5</v>
      </c>
      <c r="AJ125" t="str">
        <f t="shared" si="28"/>
        <v>Robinsona</v>
      </c>
      <c r="AK125" t="str">
        <f t="shared" si="29"/>
        <v>B</v>
      </c>
      <c r="AL125" t="str">
        <f t="shared" si="30"/>
        <v>B. Robinsona</v>
      </c>
      <c r="AN125" t="str">
        <f t="shared" si="27"/>
        <v>B. Robinsona</v>
      </c>
    </row>
    <row r="126" spans="18:40">
      <c r="R126">
        <v>125</v>
      </c>
      <c r="S126" t="s">
        <v>310</v>
      </c>
      <c r="T126" t="s">
        <v>272</v>
      </c>
      <c r="U126">
        <v>253</v>
      </c>
      <c r="V126" s="14">
        <f t="shared" si="31"/>
        <v>39.418918918918905</v>
      </c>
      <c r="W126" s="14">
        <f t="shared" si="32"/>
        <v>-38</v>
      </c>
      <c r="X126" s="14">
        <v>182.1</v>
      </c>
      <c r="Y126" s="14">
        <f t="shared" si="26"/>
        <v>23.6</v>
      </c>
      <c r="AJ126" t="str">
        <f t="shared" si="28"/>
        <v>Penix</v>
      </c>
      <c r="AK126" t="str">
        <f t="shared" si="29"/>
        <v>M</v>
      </c>
      <c r="AL126" t="str">
        <f t="shared" si="30"/>
        <v>M. Penix</v>
      </c>
      <c r="AN126" t="str">
        <f t="shared" si="27"/>
        <v>M. Penix</v>
      </c>
    </row>
    <row r="127" spans="18:40">
      <c r="R127">
        <v>126</v>
      </c>
      <c r="S127" t="s">
        <v>350</v>
      </c>
      <c r="T127" t="s">
        <v>278</v>
      </c>
      <c r="U127">
        <v>196</v>
      </c>
      <c r="V127" s="14">
        <f t="shared" si="31"/>
        <v>-1.3850574712643606</v>
      </c>
      <c r="W127" s="14">
        <f t="shared" si="32"/>
        <v>-39</v>
      </c>
      <c r="X127" s="14">
        <v>70.5</v>
      </c>
      <c r="Y127" s="14">
        <f t="shared" si="26"/>
        <v>31.833333333333332</v>
      </c>
      <c r="AJ127" t="str">
        <f t="shared" si="28"/>
        <v>Olave</v>
      </c>
      <c r="AK127" t="str">
        <f t="shared" si="29"/>
        <v>C</v>
      </c>
      <c r="AL127" t="str">
        <f t="shared" si="30"/>
        <v>C. Olave</v>
      </c>
      <c r="AN127" t="str">
        <f t="shared" si="27"/>
        <v>C. Olave</v>
      </c>
    </row>
    <row r="128" spans="18:40">
      <c r="R128">
        <v>127</v>
      </c>
      <c r="S128" t="s">
        <v>381</v>
      </c>
      <c r="T128" s="4" t="s">
        <v>283</v>
      </c>
      <c r="U128">
        <v>163</v>
      </c>
      <c r="V128" s="14">
        <f t="shared" si="31"/>
        <v>-28.577777777777783</v>
      </c>
      <c r="W128" s="14">
        <f t="shared" si="32"/>
        <v>-39</v>
      </c>
      <c r="X128" s="14">
        <v>113.1</v>
      </c>
      <c r="Y128" s="14">
        <f t="shared" si="26"/>
        <v>40.799999999999997</v>
      </c>
      <c r="AJ128" t="str">
        <f t="shared" si="28"/>
        <v>Dobbins</v>
      </c>
      <c r="AK128" t="str">
        <f t="shared" si="29"/>
        <v>J</v>
      </c>
      <c r="AL128" t="str">
        <f t="shared" si="30"/>
        <v>J. Dobbins</v>
      </c>
      <c r="AN128" t="str">
        <f t="shared" si="27"/>
        <v>J. Dobbins</v>
      </c>
    </row>
    <row r="129" spans="18:40">
      <c r="R129">
        <v>128</v>
      </c>
      <c r="S129" t="s">
        <v>351</v>
      </c>
      <c r="T129" t="s">
        <v>278</v>
      </c>
      <c r="U129">
        <v>194</v>
      </c>
      <c r="V129" s="14">
        <f t="shared" si="31"/>
        <v>-3.3850574712643606</v>
      </c>
      <c r="W129" s="14">
        <f t="shared" si="32"/>
        <v>-41</v>
      </c>
      <c r="X129" s="14">
        <v>53.9</v>
      </c>
      <c r="Y129" s="14">
        <f t="shared" si="26"/>
        <v>25.666666666666668</v>
      </c>
      <c r="AJ129" t="str">
        <f t="shared" si="28"/>
        <v>Flowers</v>
      </c>
      <c r="AK129" t="str">
        <f t="shared" si="29"/>
        <v>Z</v>
      </c>
      <c r="AL129" t="str">
        <f t="shared" si="30"/>
        <v>Z. Flowers</v>
      </c>
      <c r="AN129" t="str">
        <f t="shared" si="27"/>
        <v>Z. Flowers</v>
      </c>
    </row>
    <row r="130" spans="18:40">
      <c r="R130">
        <v>129</v>
      </c>
      <c r="S130" t="s">
        <v>352</v>
      </c>
      <c r="T130" t="s">
        <v>278</v>
      </c>
      <c r="U130">
        <v>194</v>
      </c>
      <c r="V130" s="14">
        <f t="shared" ref="V130:V161" si="33">IF(T130="QB", U130-$AD$2, IF(T130="RB", U130-$AA$2, IF(T130="WR", U130-$AB$2, IF(T130="TE", U130-$AC$2, 0))))</f>
        <v>-3.3850574712643606</v>
      </c>
      <c r="W130" s="14">
        <f t="shared" ref="W130:W161" si="34">IF(T130="QB", U130-$AD$5, IF(T130="RB", U130-$AA$5, IF(T130="WR", U130-$AB$5, IF(T130="TE", U130-$AC$5, 0))))</f>
        <v>-41</v>
      </c>
      <c r="X130" s="14">
        <v>85.7</v>
      </c>
      <c r="Y130" s="14">
        <f t="shared" si="26"/>
        <v>35</v>
      </c>
      <c r="AJ130" t="str">
        <f t="shared" si="28"/>
        <v>Samuel</v>
      </c>
      <c r="AK130" t="str">
        <f t="shared" si="29"/>
        <v>D</v>
      </c>
      <c r="AL130" t="str">
        <f t="shared" si="30"/>
        <v>D. Samuel</v>
      </c>
      <c r="AN130" t="str">
        <f t="shared" si="27"/>
        <v>D. Samuel</v>
      </c>
    </row>
    <row r="131" spans="18:40">
      <c r="R131">
        <v>130</v>
      </c>
      <c r="S131" t="s">
        <v>384</v>
      </c>
      <c r="T131" t="s">
        <v>283</v>
      </c>
      <c r="U131">
        <v>160</v>
      </c>
      <c r="V131" s="14">
        <f t="shared" si="33"/>
        <v>-31.577777777777783</v>
      </c>
      <c r="W131" s="14">
        <f t="shared" si="34"/>
        <v>-42</v>
      </c>
      <c r="X131" s="14">
        <v>92</v>
      </c>
      <c r="Y131" s="14">
        <f t="shared" ref="Y131:Y191" si="35">IF(T131="TE",VLOOKUP(S131,$J$2:$K$40,2,FALSE),IF(T131="RB",VLOOKUP(S131,$B$2:$C$105,2,FALSE),IF(T131="WR",VLOOKUP(S131,$F$2:$G$86,2,FALSE),IF(T131="QB",VLOOKUP(S131,$N$2:$O$34,2,FALSE)))))</f>
        <v>33</v>
      </c>
      <c r="AJ131" t="str">
        <f t="shared" si="28"/>
        <v>Etienne</v>
      </c>
      <c r="AK131" t="str">
        <f t="shared" si="29"/>
        <v>T</v>
      </c>
      <c r="AL131" t="str">
        <f t="shared" si="30"/>
        <v>T. Etienne</v>
      </c>
      <c r="AN131" t="str">
        <f t="shared" ref="AN131:AN191" si="36">_xlfn.CONCAT(LEFT(S131,1),". ", RIGHT(S131,LEN(S131)-FIND(" ",S131)))</f>
        <v>T. Etienne</v>
      </c>
    </row>
    <row r="132" spans="18:40">
      <c r="R132">
        <v>131</v>
      </c>
      <c r="S132" t="s">
        <v>354</v>
      </c>
      <c r="T132" t="s">
        <v>278</v>
      </c>
      <c r="U132">
        <v>191</v>
      </c>
      <c r="V132" s="14">
        <f t="shared" si="33"/>
        <v>-6.3850574712643606</v>
      </c>
      <c r="W132" s="14">
        <f t="shared" si="34"/>
        <v>-44</v>
      </c>
      <c r="X132" s="14">
        <v>80.2</v>
      </c>
      <c r="Y132" s="14">
        <f t="shared" si="35"/>
        <v>33.833333333333336</v>
      </c>
      <c r="AJ132" t="str">
        <f t="shared" si="28"/>
        <v>Odunze</v>
      </c>
      <c r="AK132" t="str">
        <f t="shared" si="29"/>
        <v>R</v>
      </c>
      <c r="AL132" t="str">
        <f t="shared" si="30"/>
        <v>R. Odunze</v>
      </c>
      <c r="AN132" t="str">
        <f t="shared" si="36"/>
        <v>R. Odunze</v>
      </c>
    </row>
    <row r="133" spans="18:40">
      <c r="R133">
        <v>132</v>
      </c>
      <c r="S133" t="s">
        <v>355</v>
      </c>
      <c r="T133" t="s">
        <v>278</v>
      </c>
      <c r="U133">
        <v>191</v>
      </c>
      <c r="V133" s="14">
        <f t="shared" si="33"/>
        <v>-6.3850574712643606</v>
      </c>
      <c r="W133" s="14">
        <f t="shared" si="34"/>
        <v>-44</v>
      </c>
      <c r="X133" s="14">
        <v>97</v>
      </c>
      <c r="Y133" s="14">
        <f t="shared" si="35"/>
        <v>48.166666666666664</v>
      </c>
      <c r="AJ133" t="str">
        <f t="shared" si="28"/>
        <v>Golden</v>
      </c>
      <c r="AK133" t="str">
        <f t="shared" si="29"/>
        <v>M</v>
      </c>
      <c r="AL133" t="str">
        <f t="shared" si="30"/>
        <v>M. Golden</v>
      </c>
      <c r="AN133" t="str">
        <f t="shared" si="36"/>
        <v>M. Golden</v>
      </c>
    </row>
    <row r="134" spans="18:40">
      <c r="R134">
        <v>133</v>
      </c>
      <c r="S134" t="s">
        <v>358</v>
      </c>
      <c r="T134" t="s">
        <v>278</v>
      </c>
      <c r="U134">
        <v>184</v>
      </c>
      <c r="V134" s="14">
        <f t="shared" si="33"/>
        <v>-13.385057471264361</v>
      </c>
      <c r="W134" s="14">
        <f t="shared" si="34"/>
        <v>-51</v>
      </c>
      <c r="X134" s="14">
        <v>89.8</v>
      </c>
      <c r="Y134" s="14">
        <f t="shared" si="35"/>
        <v>42.666666666666664</v>
      </c>
      <c r="AJ134" t="str">
        <f t="shared" si="28"/>
        <v>Diggs</v>
      </c>
      <c r="AK134" t="str">
        <f t="shared" si="29"/>
        <v>S</v>
      </c>
      <c r="AL134" t="str">
        <f t="shared" si="30"/>
        <v>S. Diggs</v>
      </c>
      <c r="AN134" t="str">
        <f t="shared" si="36"/>
        <v>S. Diggs</v>
      </c>
    </row>
    <row r="135" spans="18:40">
      <c r="R135">
        <v>134</v>
      </c>
      <c r="S135" t="s">
        <v>315</v>
      </c>
      <c r="T135" t="s">
        <v>272</v>
      </c>
      <c r="U135">
        <v>238</v>
      </c>
      <c r="V135" s="14">
        <f t="shared" si="33"/>
        <v>24.418918918918905</v>
      </c>
      <c r="W135" s="14">
        <f t="shared" si="34"/>
        <v>-53</v>
      </c>
      <c r="X135" s="14">
        <v>221.4</v>
      </c>
      <c r="Y135" s="14">
        <f t="shared" si="35"/>
        <v>28</v>
      </c>
      <c r="AJ135" t="str">
        <f t="shared" si="28"/>
        <v>Rodgers</v>
      </c>
      <c r="AK135" t="str">
        <f t="shared" si="29"/>
        <v>A</v>
      </c>
      <c r="AL135" t="str">
        <f t="shared" si="30"/>
        <v>A. Rodgers</v>
      </c>
      <c r="AN135" t="str">
        <f t="shared" si="36"/>
        <v>A. Rodgers</v>
      </c>
    </row>
    <row r="136" spans="18:40">
      <c r="R136">
        <v>135</v>
      </c>
      <c r="S136" t="s">
        <v>360</v>
      </c>
      <c r="T136" t="s">
        <v>278</v>
      </c>
      <c r="U136">
        <v>181</v>
      </c>
      <c r="V136" s="14">
        <f t="shared" si="33"/>
        <v>-16.385057471264361</v>
      </c>
      <c r="W136" s="14">
        <f t="shared" si="34"/>
        <v>-54</v>
      </c>
      <c r="X136" s="14">
        <v>98.3</v>
      </c>
      <c r="Y136" s="14">
        <f t="shared" si="35"/>
        <v>37.166666666666664</v>
      </c>
      <c r="AJ136" t="str">
        <f t="shared" si="28"/>
        <v>Jennings</v>
      </c>
      <c r="AK136" t="str">
        <f t="shared" si="29"/>
        <v>J</v>
      </c>
      <c r="AL136" t="str">
        <f t="shared" si="30"/>
        <v>J. Jennings</v>
      </c>
      <c r="AN136" t="str">
        <f t="shared" si="36"/>
        <v>J. Jennings</v>
      </c>
    </row>
    <row r="137" spans="18:40">
      <c r="R137">
        <v>136</v>
      </c>
      <c r="S137" s="12" t="s">
        <v>394</v>
      </c>
      <c r="T137" s="12" t="s">
        <v>283</v>
      </c>
      <c r="U137" s="12">
        <v>147</v>
      </c>
      <c r="V137" s="14">
        <f t="shared" si="33"/>
        <v>-44.577777777777783</v>
      </c>
      <c r="W137" s="14">
        <f t="shared" si="34"/>
        <v>-55</v>
      </c>
      <c r="X137" s="14">
        <v>39</v>
      </c>
      <c r="Y137" s="14">
        <f t="shared" si="35"/>
        <v>39</v>
      </c>
      <c r="AJ137" t="str">
        <f t="shared" si="28"/>
        <v>Charbonnet</v>
      </c>
      <c r="AK137" t="str">
        <f t="shared" si="29"/>
        <v>Z</v>
      </c>
      <c r="AL137" t="str">
        <f t="shared" si="30"/>
        <v>Z. Charbonnet</v>
      </c>
      <c r="AN137" t="str">
        <f t="shared" si="36"/>
        <v>Z. Charbonnet</v>
      </c>
    </row>
    <row r="138" spans="18:40">
      <c r="R138">
        <v>137</v>
      </c>
      <c r="S138" t="s">
        <v>363</v>
      </c>
      <c r="T138" t="s">
        <v>278</v>
      </c>
      <c r="U138">
        <v>179</v>
      </c>
      <c r="V138" s="14">
        <f t="shared" si="33"/>
        <v>-18.385057471264361</v>
      </c>
      <c r="W138" s="14">
        <f t="shared" si="34"/>
        <v>-56</v>
      </c>
      <c r="X138" s="14">
        <v>76.099999999999994</v>
      </c>
      <c r="Y138" s="14">
        <f t="shared" si="35"/>
        <v>35.666666666666664</v>
      </c>
      <c r="AJ138" t="str">
        <f t="shared" si="28"/>
        <v>Addison</v>
      </c>
      <c r="AK138" t="str">
        <f t="shared" si="29"/>
        <v>J</v>
      </c>
      <c r="AL138" t="str">
        <f t="shared" si="30"/>
        <v>J. Addison</v>
      </c>
      <c r="AN138" t="str">
        <f t="shared" si="36"/>
        <v>J. Addison</v>
      </c>
    </row>
    <row r="139" spans="18:40">
      <c r="R139">
        <v>139</v>
      </c>
      <c r="S139" t="s">
        <v>324</v>
      </c>
      <c r="T139" t="s">
        <v>272</v>
      </c>
      <c r="U139">
        <v>232</v>
      </c>
      <c r="V139" s="14">
        <f t="shared" si="33"/>
        <v>18.418918918918905</v>
      </c>
      <c r="W139" s="14">
        <f t="shared" si="34"/>
        <v>-59</v>
      </c>
      <c r="X139" s="14">
        <v>221.2</v>
      </c>
      <c r="Y139" s="14">
        <f t="shared" si="35"/>
        <v>26.333333329999999</v>
      </c>
      <c r="AJ139" t="str">
        <f t="shared" ref="AJ139:AJ191" si="37">RIGHT(S139,LEN(S139)-FIND(" ",S139))</f>
        <v>Darnold</v>
      </c>
      <c r="AK139" t="str">
        <f t="shared" ref="AK139:AK191" si="38">LEFT(S139,1)</f>
        <v>S</v>
      </c>
      <c r="AL139" t="str">
        <f t="shared" ref="AL139:AL191" si="39">_xlfn.CONCAT(AK139,". ",AJ139)</f>
        <v>S. Darnold</v>
      </c>
      <c r="AN139" t="str">
        <f t="shared" si="36"/>
        <v>S. Darnold</v>
      </c>
    </row>
    <row r="140" spans="18:40">
      <c r="R140">
        <v>138</v>
      </c>
      <c r="S140" t="s">
        <v>368</v>
      </c>
      <c r="T140" t="s">
        <v>278</v>
      </c>
      <c r="U140">
        <v>176</v>
      </c>
      <c r="V140" s="14">
        <f t="shared" si="33"/>
        <v>-21.385057471264361</v>
      </c>
      <c r="W140" s="14">
        <f t="shared" si="34"/>
        <v>-59</v>
      </c>
      <c r="X140" s="14">
        <v>101.7</v>
      </c>
      <c r="Y140" s="14">
        <f t="shared" si="35"/>
        <v>44.166666666666664</v>
      </c>
      <c r="AJ140" t="str">
        <f t="shared" si="37"/>
        <v>Reed</v>
      </c>
      <c r="AK140" t="str">
        <f t="shared" si="38"/>
        <v>J</v>
      </c>
      <c r="AL140" t="str">
        <f t="shared" si="39"/>
        <v>J. Reed</v>
      </c>
      <c r="AN140" t="str">
        <f t="shared" si="36"/>
        <v>J. Reed</v>
      </c>
    </row>
    <row r="141" spans="18:40">
      <c r="R141">
        <v>140</v>
      </c>
      <c r="S141" s="12" t="s">
        <v>404</v>
      </c>
      <c r="T141" s="12" t="s">
        <v>283</v>
      </c>
      <c r="U141" s="12">
        <v>142</v>
      </c>
      <c r="V141" s="14">
        <f t="shared" si="33"/>
        <v>-49.577777777777783</v>
      </c>
      <c r="W141" s="14">
        <f t="shared" si="34"/>
        <v>-60</v>
      </c>
      <c r="X141" s="14">
        <v>20</v>
      </c>
      <c r="Y141" s="14">
        <f t="shared" si="35"/>
        <v>36</v>
      </c>
      <c r="AJ141" t="str">
        <f t="shared" si="37"/>
        <v>Mason</v>
      </c>
      <c r="AK141" t="str">
        <f t="shared" si="38"/>
        <v>J</v>
      </c>
      <c r="AL141" t="str">
        <f t="shared" si="39"/>
        <v>J. Mason</v>
      </c>
      <c r="AN141" t="str">
        <f t="shared" si="36"/>
        <v>J. Mason</v>
      </c>
    </row>
    <row r="142" spans="18:40">
      <c r="R142">
        <v>141</v>
      </c>
      <c r="S142" t="s">
        <v>370</v>
      </c>
      <c r="T142" t="s">
        <v>278</v>
      </c>
      <c r="U142">
        <v>172</v>
      </c>
      <c r="V142" s="14">
        <f t="shared" si="33"/>
        <v>-25.385057471264361</v>
      </c>
      <c r="W142" s="14">
        <f t="shared" si="34"/>
        <v>-63</v>
      </c>
      <c r="X142" s="14">
        <v>88.9</v>
      </c>
      <c r="Y142" s="14">
        <f t="shared" si="35"/>
        <v>41.333333333333336</v>
      </c>
      <c r="AJ142" t="str">
        <f t="shared" si="37"/>
        <v>Shakir</v>
      </c>
      <c r="AK142" t="str">
        <f t="shared" si="38"/>
        <v>K</v>
      </c>
      <c r="AL142" t="str">
        <f t="shared" si="39"/>
        <v>K. Shakir</v>
      </c>
      <c r="AN142" t="str">
        <f t="shared" si="36"/>
        <v>K. Shakir</v>
      </c>
    </row>
    <row r="143" spans="18:40">
      <c r="R143">
        <v>142</v>
      </c>
      <c r="S143" t="s">
        <v>373</v>
      </c>
      <c r="T143" t="s">
        <v>278</v>
      </c>
      <c r="U143">
        <v>171</v>
      </c>
      <c r="V143" s="14">
        <f t="shared" si="33"/>
        <v>-26.385057471264361</v>
      </c>
      <c r="W143" s="14">
        <f t="shared" si="34"/>
        <v>-64</v>
      </c>
      <c r="X143" s="14">
        <v>100</v>
      </c>
      <c r="Y143" s="14">
        <f t="shared" si="35"/>
        <v>44.166666666666664</v>
      </c>
      <c r="AJ143" t="str">
        <f t="shared" si="37"/>
        <v>Pearsall</v>
      </c>
      <c r="AK143" t="str">
        <f t="shared" si="38"/>
        <v>R</v>
      </c>
      <c r="AL143" t="str">
        <f t="shared" si="39"/>
        <v>R. Pearsall</v>
      </c>
      <c r="AN143" t="str">
        <f t="shared" si="36"/>
        <v>R. Pearsall</v>
      </c>
    </row>
    <row r="144" spans="18:40">
      <c r="R144">
        <v>143</v>
      </c>
      <c r="S144" t="s">
        <v>372</v>
      </c>
      <c r="T144" t="s">
        <v>278</v>
      </c>
      <c r="U144">
        <v>171</v>
      </c>
      <c r="V144" s="14">
        <f t="shared" si="33"/>
        <v>-26.385057471264361</v>
      </c>
      <c r="W144" s="14">
        <f t="shared" si="34"/>
        <v>-64</v>
      </c>
      <c r="X144" s="14">
        <v>140</v>
      </c>
      <c r="Y144" s="14">
        <f t="shared" si="35"/>
        <v>52.833333333333336</v>
      </c>
      <c r="AJ144" t="str">
        <f t="shared" si="37"/>
        <v>Shaheed</v>
      </c>
      <c r="AK144" t="str">
        <f t="shared" si="38"/>
        <v>R</v>
      </c>
      <c r="AL144" t="str">
        <f t="shared" si="39"/>
        <v>R. Shaheed</v>
      </c>
      <c r="AN144" t="str">
        <f t="shared" si="36"/>
        <v>R. Shaheed</v>
      </c>
    </row>
    <row r="145" spans="18:40">
      <c r="R145">
        <v>145</v>
      </c>
      <c r="S145" t="s">
        <v>377</v>
      </c>
      <c r="T145" t="s">
        <v>278</v>
      </c>
      <c r="U145">
        <v>165</v>
      </c>
      <c r="V145" s="14">
        <f t="shared" si="33"/>
        <v>-32.385057471264361</v>
      </c>
      <c r="W145" s="14">
        <f t="shared" si="34"/>
        <v>-70</v>
      </c>
      <c r="X145" s="14">
        <v>117</v>
      </c>
      <c r="Y145" s="14">
        <f t="shared" si="35"/>
        <v>47</v>
      </c>
      <c r="AJ145" t="str">
        <f t="shared" si="37"/>
        <v>Pittman</v>
      </c>
      <c r="AK145" t="str">
        <f t="shared" si="38"/>
        <v>M</v>
      </c>
      <c r="AL145" t="str">
        <f t="shared" si="39"/>
        <v>M. Pittman</v>
      </c>
      <c r="AN145" t="str">
        <f t="shared" si="36"/>
        <v>M. Pittman</v>
      </c>
    </row>
    <row r="146" spans="18:40">
      <c r="R146">
        <v>144</v>
      </c>
      <c r="S146" s="12" t="s">
        <v>412</v>
      </c>
      <c r="T146" s="12" t="s">
        <v>283</v>
      </c>
      <c r="U146" s="12">
        <v>132</v>
      </c>
      <c r="V146" s="14">
        <f t="shared" si="33"/>
        <v>-59.577777777777783</v>
      </c>
      <c r="W146" s="14">
        <f t="shared" si="34"/>
        <v>-70</v>
      </c>
      <c r="X146" s="14">
        <v>28</v>
      </c>
      <c r="Y146" s="14">
        <f t="shared" si="35"/>
        <v>33</v>
      </c>
      <c r="AJ146" t="str">
        <f t="shared" si="37"/>
        <v>Skattebo</v>
      </c>
      <c r="AK146" t="str">
        <f t="shared" si="38"/>
        <v>C</v>
      </c>
      <c r="AL146" t="str">
        <f t="shared" si="39"/>
        <v>C. Skattebo</v>
      </c>
      <c r="AN146" t="str">
        <f t="shared" si="36"/>
        <v>C. Skattebo</v>
      </c>
    </row>
    <row r="147" spans="18:40">
      <c r="R147">
        <v>147</v>
      </c>
      <c r="S147" t="s">
        <v>378</v>
      </c>
      <c r="T147" t="s">
        <v>278</v>
      </c>
      <c r="U147">
        <v>164</v>
      </c>
      <c r="V147" s="14">
        <f t="shared" si="33"/>
        <v>-33.385057471264361</v>
      </c>
      <c r="W147" s="14">
        <f t="shared" si="34"/>
        <v>-71</v>
      </c>
      <c r="X147" s="14">
        <v>86.5</v>
      </c>
      <c r="Y147" s="14">
        <f t="shared" si="35"/>
        <v>45</v>
      </c>
      <c r="AJ147" t="str">
        <f t="shared" si="37"/>
        <v>Kupp</v>
      </c>
      <c r="AK147" t="str">
        <f t="shared" si="38"/>
        <v>C</v>
      </c>
      <c r="AL147" t="str">
        <f t="shared" si="39"/>
        <v>C. Kupp</v>
      </c>
      <c r="AN147" t="str">
        <f t="shared" si="36"/>
        <v>C. Kupp</v>
      </c>
    </row>
    <row r="148" spans="18:40">
      <c r="R148">
        <v>146</v>
      </c>
      <c r="S148" s="12" t="s">
        <v>414</v>
      </c>
      <c r="T148" s="12" t="s">
        <v>283</v>
      </c>
      <c r="U148" s="12">
        <v>131</v>
      </c>
      <c r="V148" s="14">
        <f t="shared" si="33"/>
        <v>-60.577777777777783</v>
      </c>
      <c r="W148" s="14">
        <f t="shared" si="34"/>
        <v>-71</v>
      </c>
      <c r="X148" s="14">
        <v>27</v>
      </c>
      <c r="Y148" s="14">
        <f t="shared" si="35"/>
        <v>36.6</v>
      </c>
      <c r="AJ148" t="str">
        <f t="shared" si="37"/>
        <v>Stevenson</v>
      </c>
      <c r="AK148" t="str">
        <f t="shared" si="38"/>
        <v>R</v>
      </c>
      <c r="AL148" t="str">
        <f t="shared" si="39"/>
        <v>R. Stevenson</v>
      </c>
      <c r="AN148" t="str">
        <f t="shared" si="36"/>
        <v>R. Stevenson</v>
      </c>
    </row>
    <row r="149" spans="18:40">
      <c r="R149">
        <v>150</v>
      </c>
      <c r="S149" t="s">
        <v>379</v>
      </c>
      <c r="T149" t="s">
        <v>278</v>
      </c>
      <c r="U149">
        <v>163</v>
      </c>
      <c r="V149" s="14">
        <f t="shared" si="33"/>
        <v>-34.385057471264361</v>
      </c>
      <c r="W149" s="14">
        <f t="shared" si="34"/>
        <v>-72</v>
      </c>
      <c r="X149" s="14">
        <v>115.6</v>
      </c>
      <c r="Y149" s="14">
        <f t="shared" si="35"/>
        <v>60.833333333333336</v>
      </c>
      <c r="AJ149" t="str">
        <f t="shared" si="37"/>
        <v>Higgins</v>
      </c>
      <c r="AK149" t="str">
        <f t="shared" si="38"/>
        <v>J</v>
      </c>
      <c r="AL149" t="str">
        <f t="shared" si="39"/>
        <v>J. Higgins</v>
      </c>
      <c r="AN149" t="str">
        <f t="shared" si="36"/>
        <v>J. Higgins</v>
      </c>
    </row>
    <row r="150" spans="18:40">
      <c r="R150">
        <v>151</v>
      </c>
      <c r="S150" t="s">
        <v>380</v>
      </c>
      <c r="T150" t="s">
        <v>278</v>
      </c>
      <c r="U150">
        <v>163</v>
      </c>
      <c r="V150" s="14">
        <f t="shared" si="33"/>
        <v>-34.385057471264361</v>
      </c>
      <c r="W150" s="14">
        <f t="shared" si="34"/>
        <v>-72</v>
      </c>
      <c r="X150" s="14">
        <v>116.8</v>
      </c>
      <c r="Y150" s="14">
        <f t="shared" si="35"/>
        <v>47.666666666666664</v>
      </c>
      <c r="AJ150" t="str">
        <f t="shared" si="37"/>
        <v>Mooney</v>
      </c>
      <c r="AK150" t="str">
        <f t="shared" si="38"/>
        <v>D</v>
      </c>
      <c r="AL150" t="str">
        <f t="shared" si="39"/>
        <v>D. Mooney</v>
      </c>
      <c r="AN150" t="str">
        <f t="shared" si="36"/>
        <v>D. Mooney</v>
      </c>
    </row>
    <row r="151" spans="18:40">
      <c r="R151">
        <v>148</v>
      </c>
      <c r="S151" s="12" t="s">
        <v>415</v>
      </c>
      <c r="T151" s="12" t="s">
        <v>283</v>
      </c>
      <c r="U151" s="12">
        <v>130</v>
      </c>
      <c r="V151" s="14">
        <f t="shared" si="33"/>
        <v>-61.577777777777783</v>
      </c>
      <c r="W151" s="14">
        <f t="shared" si="34"/>
        <v>-72</v>
      </c>
      <c r="X151" s="14">
        <v>24</v>
      </c>
      <c r="Y151" s="14">
        <f t="shared" si="35"/>
        <v>51</v>
      </c>
      <c r="AJ151" t="str">
        <f t="shared" si="37"/>
        <v>Wright</v>
      </c>
      <c r="AK151" t="str">
        <f t="shared" si="38"/>
        <v>J</v>
      </c>
      <c r="AL151" t="str">
        <f t="shared" si="39"/>
        <v>J. Wright</v>
      </c>
      <c r="AN151" t="str">
        <f t="shared" si="36"/>
        <v>J. Wright</v>
      </c>
    </row>
    <row r="152" spans="18:40">
      <c r="R152">
        <v>149</v>
      </c>
      <c r="S152" s="12" t="s">
        <v>416</v>
      </c>
      <c r="T152" s="12" t="s">
        <v>283</v>
      </c>
      <c r="U152" s="12">
        <v>130</v>
      </c>
      <c r="V152" s="14">
        <f t="shared" si="33"/>
        <v>-61.577777777777783</v>
      </c>
      <c r="W152" s="14">
        <f t="shared" si="34"/>
        <v>-72</v>
      </c>
      <c r="X152" s="14">
        <v>36</v>
      </c>
      <c r="Y152" s="14">
        <f t="shared" si="35"/>
        <v>45.4</v>
      </c>
      <c r="AJ152" t="str">
        <f t="shared" si="37"/>
        <v>Ekeler</v>
      </c>
      <c r="AK152" t="str">
        <f t="shared" si="38"/>
        <v>A</v>
      </c>
      <c r="AL152" t="str">
        <f t="shared" si="39"/>
        <v>A. Ekeler</v>
      </c>
      <c r="AN152" t="str">
        <f t="shared" si="36"/>
        <v>A. Ekeler</v>
      </c>
    </row>
    <row r="153" spans="18:40">
      <c r="R153">
        <v>154</v>
      </c>
      <c r="S153" t="s">
        <v>383</v>
      </c>
      <c r="T153" t="s">
        <v>278</v>
      </c>
      <c r="U153">
        <v>162</v>
      </c>
      <c r="V153" s="14">
        <f t="shared" si="33"/>
        <v>-35.385057471264361</v>
      </c>
      <c r="W153" s="14">
        <f t="shared" si="34"/>
        <v>-73</v>
      </c>
      <c r="X153" s="14">
        <v>82.2</v>
      </c>
      <c r="Y153" s="14">
        <f t="shared" si="35"/>
        <v>34.666666666666664</v>
      </c>
      <c r="AJ153" t="str">
        <f t="shared" si="37"/>
        <v>Godwin</v>
      </c>
      <c r="AK153" t="str">
        <f t="shared" si="38"/>
        <v>C</v>
      </c>
      <c r="AL153" t="str">
        <f t="shared" si="39"/>
        <v>C. Godwin</v>
      </c>
      <c r="AN153" t="str">
        <f t="shared" si="36"/>
        <v>C. Godwin</v>
      </c>
    </row>
    <row r="154" spans="18:40">
      <c r="R154">
        <v>155</v>
      </c>
      <c r="S154" t="s">
        <v>382</v>
      </c>
      <c r="T154" t="s">
        <v>278</v>
      </c>
      <c r="U154">
        <v>162</v>
      </c>
      <c r="V154" s="14">
        <f t="shared" si="33"/>
        <v>-35.385057471264361</v>
      </c>
      <c r="W154" s="14">
        <f t="shared" si="34"/>
        <v>-73</v>
      </c>
      <c r="X154" s="14">
        <v>104.9</v>
      </c>
      <c r="Y154" s="14">
        <f t="shared" si="35"/>
        <v>45.333333333333336</v>
      </c>
      <c r="AJ154" t="str">
        <f t="shared" si="37"/>
        <v>Downs</v>
      </c>
      <c r="AK154" t="str">
        <f t="shared" si="38"/>
        <v>J</v>
      </c>
      <c r="AL154" t="str">
        <f t="shared" si="39"/>
        <v>J. Downs</v>
      </c>
      <c r="AN154" t="str">
        <f t="shared" si="36"/>
        <v>J. Downs</v>
      </c>
    </row>
    <row r="155" spans="18:40">
      <c r="R155">
        <v>152</v>
      </c>
      <c r="S155" s="12" t="s">
        <v>418</v>
      </c>
      <c r="T155" s="12" t="s">
        <v>283</v>
      </c>
      <c r="U155" s="12">
        <v>129</v>
      </c>
      <c r="V155" s="14">
        <f t="shared" si="33"/>
        <v>-62.577777777777783</v>
      </c>
      <c r="W155" s="14">
        <f t="shared" si="34"/>
        <v>-73</v>
      </c>
      <c r="X155" s="14">
        <v>21</v>
      </c>
      <c r="Y155" s="14">
        <f t="shared" si="35"/>
        <v>38.799999999999997</v>
      </c>
      <c r="AJ155" t="str">
        <f t="shared" si="37"/>
        <v>Harris</v>
      </c>
      <c r="AK155" t="str">
        <f t="shared" si="38"/>
        <v>N</v>
      </c>
      <c r="AL155" t="str">
        <f t="shared" si="39"/>
        <v>N. Harris</v>
      </c>
      <c r="AN155" t="str">
        <f t="shared" si="36"/>
        <v>N. Harris</v>
      </c>
    </row>
    <row r="156" spans="18:40">
      <c r="R156">
        <v>153</v>
      </c>
      <c r="S156" s="12" t="s">
        <v>419</v>
      </c>
      <c r="T156" s="12" t="s">
        <v>283</v>
      </c>
      <c r="U156" s="12">
        <v>129</v>
      </c>
      <c r="V156" s="14">
        <f t="shared" si="33"/>
        <v>-62.577777777777783</v>
      </c>
      <c r="W156" s="14">
        <f t="shared" si="34"/>
        <v>-73</v>
      </c>
      <c r="X156" s="14">
        <v>35</v>
      </c>
      <c r="Y156" s="14">
        <f t="shared" si="35"/>
        <v>40.200000000000003</v>
      </c>
      <c r="AJ156" t="str">
        <f t="shared" si="37"/>
        <v>Spears</v>
      </c>
      <c r="AK156" t="str">
        <f t="shared" si="38"/>
        <v>T</v>
      </c>
      <c r="AL156" t="str">
        <f t="shared" si="39"/>
        <v>T. Spears</v>
      </c>
      <c r="AN156" t="str">
        <f t="shared" si="36"/>
        <v>T. Spears</v>
      </c>
    </row>
    <row r="157" spans="18:40">
      <c r="R157">
        <v>157</v>
      </c>
      <c r="S157" t="s">
        <v>386</v>
      </c>
      <c r="T157" t="s">
        <v>278</v>
      </c>
      <c r="U157">
        <v>157</v>
      </c>
      <c r="V157" s="14">
        <f t="shared" si="33"/>
        <v>-40.385057471264361</v>
      </c>
      <c r="W157" s="14">
        <f t="shared" si="34"/>
        <v>-78</v>
      </c>
      <c r="X157" s="14">
        <v>101.1</v>
      </c>
      <c r="Y157" s="14">
        <f t="shared" si="35"/>
        <v>52</v>
      </c>
      <c r="AJ157" t="str">
        <f t="shared" si="37"/>
        <v>Egbuka</v>
      </c>
      <c r="AK157" t="str">
        <f t="shared" si="38"/>
        <v>E</v>
      </c>
      <c r="AL157" t="str">
        <f t="shared" si="39"/>
        <v>E. Egbuka</v>
      </c>
      <c r="AN157" t="str">
        <f t="shared" si="36"/>
        <v>E. Egbuka</v>
      </c>
    </row>
    <row r="158" spans="18:40">
      <c r="R158">
        <v>158</v>
      </c>
      <c r="S158" t="s">
        <v>388</v>
      </c>
      <c r="T158" t="s">
        <v>278</v>
      </c>
      <c r="U158">
        <v>157</v>
      </c>
      <c r="V158" s="14">
        <f t="shared" si="33"/>
        <v>-40.385057471264361</v>
      </c>
      <c r="W158" s="14">
        <f t="shared" si="34"/>
        <v>-78</v>
      </c>
      <c r="X158" s="14">
        <v>122.1</v>
      </c>
      <c r="Y158" s="14">
        <f t="shared" si="35"/>
        <v>52.333333333333336</v>
      </c>
      <c r="AJ158" t="str">
        <f t="shared" si="37"/>
        <v>Coleman</v>
      </c>
      <c r="AK158" t="str">
        <f t="shared" si="38"/>
        <v>K</v>
      </c>
      <c r="AL158" t="str">
        <f t="shared" si="39"/>
        <v>K. Coleman</v>
      </c>
      <c r="AN158" t="str">
        <f t="shared" si="36"/>
        <v>K. Coleman</v>
      </c>
    </row>
    <row r="159" spans="18:40">
      <c r="R159">
        <v>156</v>
      </c>
      <c r="S159" s="12" t="s">
        <v>425</v>
      </c>
      <c r="T159" s="12" t="s">
        <v>283</v>
      </c>
      <c r="U159" s="12">
        <v>124</v>
      </c>
      <c r="V159" s="14">
        <f t="shared" si="33"/>
        <v>-67.577777777777783</v>
      </c>
      <c r="W159" s="14">
        <f t="shared" si="34"/>
        <v>-78</v>
      </c>
      <c r="X159" s="14">
        <v>26</v>
      </c>
      <c r="Y159" s="14">
        <f t="shared" si="35"/>
        <v>51.5</v>
      </c>
      <c r="AJ159" t="str">
        <f t="shared" si="37"/>
        <v>Blue</v>
      </c>
      <c r="AK159" t="str">
        <f t="shared" si="38"/>
        <v>J</v>
      </c>
      <c r="AL159" t="str">
        <f t="shared" si="39"/>
        <v>J. Blue</v>
      </c>
      <c r="AN159" t="str">
        <f t="shared" si="36"/>
        <v>J. Blue</v>
      </c>
    </row>
    <row r="160" spans="18:40">
      <c r="R160">
        <v>159</v>
      </c>
      <c r="S160" s="12" t="s">
        <v>429</v>
      </c>
      <c r="T160" s="12" t="s">
        <v>283</v>
      </c>
      <c r="U160" s="12">
        <v>121</v>
      </c>
      <c r="V160" s="14">
        <f t="shared" si="33"/>
        <v>-70.577777777777783</v>
      </c>
      <c r="W160" s="14">
        <f t="shared" si="34"/>
        <v>-81</v>
      </c>
      <c r="X160" s="14">
        <v>23</v>
      </c>
      <c r="Y160" s="14">
        <f t="shared" si="35"/>
        <v>47</v>
      </c>
      <c r="AJ160" t="str">
        <f t="shared" si="37"/>
        <v>Benson</v>
      </c>
      <c r="AK160" t="str">
        <f t="shared" si="38"/>
        <v>T</v>
      </c>
      <c r="AL160" t="str">
        <f t="shared" si="39"/>
        <v>T. Benson</v>
      </c>
      <c r="AN160" t="str">
        <f t="shared" si="36"/>
        <v>T. Benson</v>
      </c>
    </row>
    <row r="161" spans="18:40">
      <c r="R161">
        <v>160</v>
      </c>
      <c r="S161" s="12" t="s">
        <v>432</v>
      </c>
      <c r="T161" s="12" t="s">
        <v>283</v>
      </c>
      <c r="U161" s="12">
        <v>119</v>
      </c>
      <c r="V161" s="14">
        <f t="shared" si="33"/>
        <v>-72.577777777777783</v>
      </c>
      <c r="W161" s="14">
        <f t="shared" si="34"/>
        <v>-83</v>
      </c>
      <c r="X161" s="14">
        <v>17</v>
      </c>
      <c r="Y161" s="14">
        <f t="shared" si="35"/>
        <v>48.4</v>
      </c>
      <c r="AJ161" t="str">
        <f t="shared" si="37"/>
        <v>Davis</v>
      </c>
      <c r="AK161" t="str">
        <f t="shared" si="38"/>
        <v>R</v>
      </c>
      <c r="AL161" t="str">
        <f t="shared" si="39"/>
        <v>R. Davis</v>
      </c>
      <c r="AN161" t="str">
        <f t="shared" si="36"/>
        <v>R. Davis</v>
      </c>
    </row>
    <row r="162" spans="18:40">
      <c r="R162">
        <v>161</v>
      </c>
      <c r="S162" s="12" t="s">
        <v>435</v>
      </c>
      <c r="T162" s="12" t="s">
        <v>283</v>
      </c>
      <c r="U162" s="12">
        <v>117</v>
      </c>
      <c r="V162" s="14">
        <f t="shared" ref="V162:V193" si="40">IF(T162="QB", U162-$AD$2, IF(T162="RB", U162-$AA$2, IF(T162="WR", U162-$AB$2, IF(T162="TE", U162-$AC$2, 0))))</f>
        <v>-74.577777777777783</v>
      </c>
      <c r="W162" s="14">
        <f t="shared" ref="W162:W191" si="41">IF(T162="QB", U162-$AD$5, IF(T162="RB", U162-$AA$5, IF(T162="WR", U162-$AB$5, IF(T162="TE", U162-$AC$5, 0))))</f>
        <v>-85</v>
      </c>
      <c r="X162" s="14">
        <v>16</v>
      </c>
      <c r="Y162" s="14">
        <f t="shared" si="35"/>
        <v>30.5</v>
      </c>
      <c r="AJ162" t="str">
        <f t="shared" si="37"/>
        <v>Judkins</v>
      </c>
      <c r="AK162" t="str">
        <f t="shared" si="38"/>
        <v>Q</v>
      </c>
      <c r="AL162" t="str">
        <f t="shared" si="39"/>
        <v>Q. Judkins</v>
      </c>
      <c r="AN162" t="str">
        <f t="shared" si="36"/>
        <v>Q. Judkins</v>
      </c>
    </row>
    <row r="163" spans="18:40">
      <c r="R163">
        <v>162</v>
      </c>
      <c r="S163" t="s">
        <v>436</v>
      </c>
      <c r="T163" t="s">
        <v>283</v>
      </c>
      <c r="U163">
        <v>117</v>
      </c>
      <c r="V163" s="14">
        <f t="shared" si="40"/>
        <v>-74.577777777777783</v>
      </c>
      <c r="W163" s="14">
        <f t="shared" si="41"/>
        <v>-85</v>
      </c>
      <c r="X163" s="14">
        <v>146</v>
      </c>
      <c r="Y163" s="14">
        <f t="shared" si="35"/>
        <v>41.8</v>
      </c>
      <c r="AJ163" t="str">
        <f t="shared" si="37"/>
        <v>White</v>
      </c>
      <c r="AK163" t="str">
        <f t="shared" si="38"/>
        <v>R</v>
      </c>
      <c r="AL163" t="str">
        <f t="shared" si="39"/>
        <v>R. White</v>
      </c>
      <c r="AN163" t="str">
        <f t="shared" si="36"/>
        <v>R. White</v>
      </c>
    </row>
    <row r="164" spans="18:40">
      <c r="R164">
        <v>163</v>
      </c>
      <c r="S164" s="12" t="s">
        <v>393</v>
      </c>
      <c r="T164" s="12" t="s">
        <v>278</v>
      </c>
      <c r="U164" s="12">
        <v>148</v>
      </c>
      <c r="V164" s="14">
        <f t="shared" si="40"/>
        <v>-49.385057471264361</v>
      </c>
      <c r="W164" s="14">
        <f t="shared" si="41"/>
        <v>-87</v>
      </c>
      <c r="X164" s="14">
        <v>48</v>
      </c>
      <c r="Y164" s="14">
        <f t="shared" si="35"/>
        <v>67</v>
      </c>
      <c r="AJ164" t="str">
        <f t="shared" si="37"/>
        <v>Palmer</v>
      </c>
      <c r="AK164" t="str">
        <f t="shared" si="38"/>
        <v>J</v>
      </c>
      <c r="AL164" t="str">
        <f t="shared" si="39"/>
        <v>J. Palmer</v>
      </c>
      <c r="AN164" t="str">
        <f t="shared" si="36"/>
        <v>J. Palmer</v>
      </c>
    </row>
    <row r="165" spans="18:40">
      <c r="R165">
        <v>164</v>
      </c>
      <c r="S165" s="12" t="s">
        <v>392</v>
      </c>
      <c r="T165" s="12" t="s">
        <v>278</v>
      </c>
      <c r="U165" s="12">
        <v>148</v>
      </c>
      <c r="V165" s="14">
        <f t="shared" si="40"/>
        <v>-49.385057471264361</v>
      </c>
      <c r="W165" s="14">
        <f t="shared" si="41"/>
        <v>-87</v>
      </c>
      <c r="X165" s="14">
        <v>49</v>
      </c>
      <c r="Y165" s="14">
        <f t="shared" si="35"/>
        <v>54.6</v>
      </c>
      <c r="AJ165" t="str">
        <f t="shared" si="37"/>
        <v>Mims</v>
      </c>
      <c r="AK165" t="str">
        <f t="shared" si="38"/>
        <v>M</v>
      </c>
      <c r="AL165" t="str">
        <f t="shared" si="39"/>
        <v>M. Mims</v>
      </c>
      <c r="AN165" t="str">
        <f t="shared" si="36"/>
        <v>M. Mims</v>
      </c>
    </row>
    <row r="166" spans="18:40">
      <c r="R166">
        <v>165</v>
      </c>
      <c r="S166" t="s">
        <v>437</v>
      </c>
      <c r="T166" t="s">
        <v>283</v>
      </c>
      <c r="U166">
        <v>115</v>
      </c>
      <c r="V166" s="14">
        <f t="shared" si="40"/>
        <v>-76.577777777777783</v>
      </c>
      <c r="W166" s="14">
        <f t="shared" si="41"/>
        <v>-87</v>
      </c>
      <c r="X166" s="14">
        <v>177.4</v>
      </c>
      <c r="Y166" s="14">
        <f t="shared" si="35"/>
        <v>47.6</v>
      </c>
      <c r="AJ166" t="str">
        <f t="shared" si="37"/>
        <v>Allgeier</v>
      </c>
      <c r="AK166" t="str">
        <f t="shared" si="38"/>
        <v>T</v>
      </c>
      <c r="AL166" t="str">
        <f t="shared" si="39"/>
        <v>T. Allgeier</v>
      </c>
      <c r="AN166" t="str">
        <f t="shared" si="36"/>
        <v>T. Allgeier</v>
      </c>
    </row>
    <row r="167" spans="18:40">
      <c r="R167">
        <v>166</v>
      </c>
      <c r="S167" t="s">
        <v>439</v>
      </c>
      <c r="T167" t="s">
        <v>283</v>
      </c>
      <c r="U167">
        <v>114</v>
      </c>
      <c r="V167" s="14">
        <f t="shared" si="40"/>
        <v>-77.577777777777783</v>
      </c>
      <c r="W167" s="14">
        <f t="shared" si="41"/>
        <v>-88</v>
      </c>
      <c r="X167" s="14">
        <v>176.6</v>
      </c>
      <c r="Y167" s="14">
        <f t="shared" si="35"/>
        <v>51</v>
      </c>
      <c r="AJ167" t="str">
        <f t="shared" si="37"/>
        <v>Ford</v>
      </c>
      <c r="AK167" t="str">
        <f t="shared" si="38"/>
        <v>J</v>
      </c>
      <c r="AL167" t="str">
        <f t="shared" si="39"/>
        <v>J. Ford</v>
      </c>
      <c r="AN167" t="str">
        <f t="shared" si="36"/>
        <v>J. Ford</v>
      </c>
    </row>
    <row r="168" spans="18:40">
      <c r="R168">
        <v>167</v>
      </c>
      <c r="S168" s="12" t="s">
        <v>397</v>
      </c>
      <c r="T168" s="12" t="s">
        <v>278</v>
      </c>
      <c r="U168" s="12">
        <v>144</v>
      </c>
      <c r="V168" s="14">
        <f t="shared" si="40"/>
        <v>-53.385057471264361</v>
      </c>
      <c r="W168" s="14">
        <f t="shared" si="41"/>
        <v>-91</v>
      </c>
      <c r="X168" s="14">
        <v>49</v>
      </c>
      <c r="Y168" s="14">
        <f t="shared" si="35"/>
        <v>53</v>
      </c>
      <c r="AJ168" t="str">
        <f t="shared" si="37"/>
        <v>Brown</v>
      </c>
      <c r="AK168" t="str">
        <f t="shared" si="38"/>
        <v>H</v>
      </c>
      <c r="AL168" t="str">
        <f t="shared" si="39"/>
        <v>H. Brown</v>
      </c>
      <c r="AN168" t="str">
        <f t="shared" si="36"/>
        <v>H. Brown</v>
      </c>
    </row>
    <row r="169" spans="18:40">
      <c r="R169">
        <v>168</v>
      </c>
      <c r="S169" s="12" t="s">
        <v>398</v>
      </c>
      <c r="T169" s="12" t="s">
        <v>278</v>
      </c>
      <c r="U169" s="12">
        <v>143</v>
      </c>
      <c r="V169" s="14">
        <f t="shared" si="40"/>
        <v>-54.385057471264361</v>
      </c>
      <c r="W169" s="14">
        <f t="shared" si="41"/>
        <v>-92</v>
      </c>
      <c r="X169" s="14">
        <v>45</v>
      </c>
      <c r="Y169" s="14">
        <f t="shared" si="35"/>
        <v>55.75</v>
      </c>
      <c r="AJ169" t="str">
        <f t="shared" si="37"/>
        <v>Bateman</v>
      </c>
      <c r="AK169" t="str">
        <f t="shared" si="38"/>
        <v>R</v>
      </c>
      <c r="AL169" t="str">
        <f t="shared" si="39"/>
        <v>R. Bateman</v>
      </c>
      <c r="AN169" t="str">
        <f t="shared" si="36"/>
        <v>R. Bateman</v>
      </c>
    </row>
    <row r="170" spans="18:40">
      <c r="R170">
        <v>169</v>
      </c>
      <c r="S170" s="12" t="s">
        <v>399</v>
      </c>
      <c r="T170" s="12" t="s">
        <v>278</v>
      </c>
      <c r="U170" s="12">
        <v>143</v>
      </c>
      <c r="V170" s="14">
        <f t="shared" si="40"/>
        <v>-54.385057471264361</v>
      </c>
      <c r="W170" s="14">
        <f t="shared" si="41"/>
        <v>-92</v>
      </c>
      <c r="X170" s="14">
        <v>51</v>
      </c>
      <c r="Y170" s="14">
        <f t="shared" si="35"/>
        <v>57.833333333333336</v>
      </c>
      <c r="AJ170" t="str">
        <f t="shared" si="37"/>
        <v>Tillman</v>
      </c>
      <c r="AK170" t="str">
        <f t="shared" si="38"/>
        <v>C</v>
      </c>
      <c r="AL170" t="str">
        <f t="shared" si="39"/>
        <v>C. Tillman</v>
      </c>
      <c r="AN170" t="str">
        <f t="shared" si="36"/>
        <v>C. Tillman</v>
      </c>
    </row>
    <row r="171" spans="18:40">
      <c r="R171">
        <v>170</v>
      </c>
      <c r="S171" s="12" t="s">
        <v>402</v>
      </c>
      <c r="T171" s="12" t="s">
        <v>278</v>
      </c>
      <c r="U171" s="12">
        <v>142</v>
      </c>
      <c r="V171" s="14">
        <f t="shared" si="40"/>
        <v>-55.385057471264361</v>
      </c>
      <c r="W171" s="14">
        <f t="shared" si="41"/>
        <v>-93</v>
      </c>
      <c r="X171" s="14">
        <v>58</v>
      </c>
      <c r="Y171" s="14">
        <f t="shared" si="35"/>
        <v>68</v>
      </c>
      <c r="AJ171" t="str">
        <f t="shared" si="37"/>
        <v>Douglas</v>
      </c>
      <c r="AK171" t="str">
        <f t="shared" si="38"/>
        <v>D</v>
      </c>
      <c r="AL171" t="str">
        <f t="shared" si="39"/>
        <v>D. Douglas</v>
      </c>
      <c r="AN171" t="str">
        <f t="shared" si="36"/>
        <v>D. Douglas</v>
      </c>
    </row>
    <row r="172" spans="18:40">
      <c r="R172">
        <v>171</v>
      </c>
      <c r="S172" t="s">
        <v>340</v>
      </c>
      <c r="T172" t="s">
        <v>283</v>
      </c>
      <c r="U172">
        <v>109</v>
      </c>
      <c r="V172" s="14">
        <f t="shared" si="40"/>
        <v>-82.577777777777783</v>
      </c>
      <c r="W172" s="14">
        <f t="shared" si="41"/>
        <v>-93</v>
      </c>
      <c r="X172" s="14">
        <v>106.9</v>
      </c>
      <c r="Y172" s="14">
        <f t="shared" si="35"/>
        <v>34</v>
      </c>
      <c r="AJ172" t="str">
        <f t="shared" si="37"/>
        <v>Williams</v>
      </c>
      <c r="AK172" t="str">
        <f t="shared" si="38"/>
        <v>J</v>
      </c>
      <c r="AL172" t="str">
        <f t="shared" si="39"/>
        <v>J. Williams</v>
      </c>
      <c r="AN172" t="str">
        <f t="shared" si="36"/>
        <v>J. Williams</v>
      </c>
    </row>
    <row r="173" spans="18:40">
      <c r="R173">
        <v>172</v>
      </c>
      <c r="S173" t="s">
        <v>446</v>
      </c>
      <c r="T173" t="s">
        <v>283</v>
      </c>
      <c r="U173">
        <v>109</v>
      </c>
      <c r="V173" s="14">
        <f t="shared" si="40"/>
        <v>-82.577777777777783</v>
      </c>
      <c r="W173" s="14">
        <f t="shared" si="41"/>
        <v>-93</v>
      </c>
      <c r="X173" s="14">
        <v>193.2</v>
      </c>
      <c r="Y173" s="14">
        <f t="shared" si="35"/>
        <v>49</v>
      </c>
      <c r="AJ173" t="str">
        <f t="shared" si="37"/>
        <v>Dowdle</v>
      </c>
      <c r="AK173" t="str">
        <f t="shared" si="38"/>
        <v>R</v>
      </c>
      <c r="AL173" t="str">
        <f t="shared" si="39"/>
        <v>R. Dowdle</v>
      </c>
      <c r="AN173" t="str">
        <f t="shared" si="36"/>
        <v>R. Dowdle</v>
      </c>
    </row>
    <row r="174" spans="18:40">
      <c r="R174">
        <v>173</v>
      </c>
      <c r="S174" s="12" t="s">
        <v>405</v>
      </c>
      <c r="T174" s="12" t="s">
        <v>278</v>
      </c>
      <c r="U174" s="12">
        <v>140</v>
      </c>
      <c r="V174" s="14">
        <f t="shared" si="40"/>
        <v>-57.385057471264361</v>
      </c>
      <c r="W174" s="14">
        <f t="shared" si="41"/>
        <v>-95</v>
      </c>
      <c r="X174" s="14">
        <v>63</v>
      </c>
      <c r="Y174" s="14">
        <f t="shared" si="35"/>
        <v>64.666666666666671</v>
      </c>
      <c r="AJ174" t="str">
        <f t="shared" si="37"/>
        <v>Robinson</v>
      </c>
      <c r="AK174" t="str">
        <f t="shared" si="38"/>
        <v>W</v>
      </c>
      <c r="AL174" t="str">
        <f t="shared" si="39"/>
        <v>W. Robinson</v>
      </c>
      <c r="AN174" t="str">
        <f t="shared" si="36"/>
        <v>W. Robinson</v>
      </c>
    </row>
    <row r="175" spans="18:40">
      <c r="R175">
        <v>174</v>
      </c>
      <c r="S175" t="s">
        <v>453</v>
      </c>
      <c r="T175" s="4" t="s">
        <v>283</v>
      </c>
      <c r="U175">
        <v>107</v>
      </c>
      <c r="V175" s="14">
        <f t="shared" si="40"/>
        <v>-84.577777777777783</v>
      </c>
      <c r="W175" s="14">
        <f t="shared" si="41"/>
        <v>-95</v>
      </c>
      <c r="X175" s="14">
        <v>173.6</v>
      </c>
      <c r="Y175" s="14">
        <f t="shared" si="35"/>
        <v>55.75</v>
      </c>
      <c r="AJ175" t="str">
        <f t="shared" si="37"/>
        <v>Sampson</v>
      </c>
      <c r="AK175" t="str">
        <f t="shared" si="38"/>
        <v>D</v>
      </c>
      <c r="AL175" t="str">
        <f t="shared" si="39"/>
        <v>D. Sampson</v>
      </c>
      <c r="AN175" t="str">
        <f t="shared" si="36"/>
        <v>D. Sampson</v>
      </c>
    </row>
    <row r="176" spans="18:40">
      <c r="R176">
        <v>175</v>
      </c>
      <c r="S176" s="12" t="s">
        <v>406</v>
      </c>
      <c r="T176" s="12" t="s">
        <v>278</v>
      </c>
      <c r="U176" s="12">
        <v>139</v>
      </c>
      <c r="V176" s="14">
        <f t="shared" si="40"/>
        <v>-58.385057471264361</v>
      </c>
      <c r="W176" s="14">
        <f t="shared" si="41"/>
        <v>-96</v>
      </c>
      <c r="X176" s="14">
        <v>56</v>
      </c>
      <c r="Y176" s="14">
        <f t="shared" si="35"/>
        <v>60.6</v>
      </c>
      <c r="AJ176" t="str">
        <f t="shared" si="37"/>
        <v>Thielen</v>
      </c>
      <c r="AK176" t="str">
        <f t="shared" si="38"/>
        <v>A</v>
      </c>
      <c r="AL176" t="str">
        <f t="shared" si="39"/>
        <v>A. Thielen</v>
      </c>
      <c r="AN176" t="str">
        <f t="shared" si="36"/>
        <v>A. Thielen</v>
      </c>
    </row>
    <row r="177" spans="18:40">
      <c r="R177">
        <v>176</v>
      </c>
      <c r="S177" s="12" t="s">
        <v>408</v>
      </c>
      <c r="T177" s="12" t="s">
        <v>278</v>
      </c>
      <c r="U177" s="12">
        <v>135</v>
      </c>
      <c r="V177" s="14">
        <f t="shared" si="40"/>
        <v>-62.385057471264361</v>
      </c>
      <c r="W177" s="14">
        <f t="shared" si="41"/>
        <v>-100</v>
      </c>
      <c r="X177" s="14">
        <v>48</v>
      </c>
      <c r="Y177" s="14">
        <f t="shared" si="35"/>
        <v>57.666666666666664</v>
      </c>
      <c r="AJ177" t="str">
        <f t="shared" si="37"/>
        <v>Harris</v>
      </c>
      <c r="AK177" t="str">
        <f t="shared" si="38"/>
        <v>T</v>
      </c>
      <c r="AL177" t="str">
        <f t="shared" si="39"/>
        <v>T. Harris</v>
      </c>
      <c r="AN177" t="str">
        <f t="shared" si="36"/>
        <v>T. Harris</v>
      </c>
    </row>
    <row r="178" spans="18:40">
      <c r="R178">
        <v>177</v>
      </c>
      <c r="S178" s="12" t="s">
        <v>409</v>
      </c>
      <c r="T178" s="12" t="s">
        <v>278</v>
      </c>
      <c r="U178" s="12">
        <v>134</v>
      </c>
      <c r="V178" s="14">
        <f t="shared" si="40"/>
        <v>-63.385057471264361</v>
      </c>
      <c r="W178" s="14">
        <f t="shared" si="41"/>
        <v>-101</v>
      </c>
      <c r="X178" s="14">
        <v>47</v>
      </c>
      <c r="Y178" s="14">
        <f t="shared" si="35"/>
        <v>57.2</v>
      </c>
      <c r="AJ178" t="str">
        <f t="shared" si="37"/>
        <v>Burden</v>
      </c>
      <c r="AK178" t="str">
        <f t="shared" si="38"/>
        <v>L</v>
      </c>
      <c r="AL178" t="str">
        <f t="shared" si="39"/>
        <v>L. Burden</v>
      </c>
      <c r="AN178" t="str">
        <f t="shared" si="36"/>
        <v>L. Burden</v>
      </c>
    </row>
    <row r="179" spans="18:40">
      <c r="R179">
        <v>178</v>
      </c>
      <c r="S179" s="12" t="s">
        <v>417</v>
      </c>
      <c r="T179" s="12" t="s">
        <v>278</v>
      </c>
      <c r="U179" s="12">
        <v>129</v>
      </c>
      <c r="V179" s="14">
        <f t="shared" si="40"/>
        <v>-68.385057471264361</v>
      </c>
      <c r="W179" s="14">
        <f t="shared" si="41"/>
        <v>-106</v>
      </c>
      <c r="X179" s="14">
        <v>44</v>
      </c>
      <c r="Y179" s="14">
        <f t="shared" si="35"/>
        <v>46.25</v>
      </c>
      <c r="AJ179" t="str">
        <f t="shared" si="37"/>
        <v>Aiyuk</v>
      </c>
      <c r="AK179" t="str">
        <f t="shared" si="38"/>
        <v>B</v>
      </c>
      <c r="AL179" t="str">
        <f t="shared" si="39"/>
        <v>B. Aiyuk</v>
      </c>
      <c r="AN179" t="str">
        <f t="shared" si="36"/>
        <v>B. Aiyuk</v>
      </c>
    </row>
    <row r="180" spans="18:40">
      <c r="R180">
        <v>179</v>
      </c>
      <c r="S180" s="12" t="s">
        <v>420</v>
      </c>
      <c r="T180" s="12" t="s">
        <v>278</v>
      </c>
      <c r="U180" s="12">
        <v>129</v>
      </c>
      <c r="V180" s="14">
        <f t="shared" si="40"/>
        <v>-68.385057471264361</v>
      </c>
      <c r="W180" s="14">
        <f t="shared" si="41"/>
        <v>-106</v>
      </c>
      <c r="X180" s="14">
        <v>46</v>
      </c>
      <c r="Y180" s="14" t="e">
        <f t="shared" si="35"/>
        <v>#N/A</v>
      </c>
      <c r="AJ180" t="str">
        <f t="shared" si="37"/>
        <v>Brown</v>
      </c>
      <c r="AK180" t="str">
        <f t="shared" si="38"/>
        <v>D</v>
      </c>
      <c r="AL180" t="str">
        <f t="shared" si="39"/>
        <v>D. Brown</v>
      </c>
      <c r="AN180" t="str">
        <f t="shared" si="36"/>
        <v>D. Brown</v>
      </c>
    </row>
    <row r="181" spans="18:40">
      <c r="R181">
        <v>182</v>
      </c>
      <c r="S181" t="s">
        <v>362</v>
      </c>
      <c r="T181" t="s">
        <v>272</v>
      </c>
      <c r="U181">
        <v>181</v>
      </c>
      <c r="V181" s="14">
        <f t="shared" si="40"/>
        <v>-32.581081081081095</v>
      </c>
      <c r="W181" s="14">
        <f t="shared" si="41"/>
        <v>-110</v>
      </c>
      <c r="X181" s="14">
        <v>263.39999999999998</v>
      </c>
      <c r="Y181" s="14">
        <f t="shared" si="35"/>
        <v>28</v>
      </c>
      <c r="AJ181" t="str">
        <f t="shared" si="37"/>
        <v>Wilson</v>
      </c>
      <c r="AK181" t="str">
        <f t="shared" si="38"/>
        <v>R</v>
      </c>
      <c r="AL181" t="str">
        <f t="shared" si="39"/>
        <v>R. Wilson</v>
      </c>
      <c r="AN181" t="str">
        <f t="shared" si="36"/>
        <v>R. Wilson</v>
      </c>
    </row>
    <row r="182" spans="18:40">
      <c r="R182">
        <v>180</v>
      </c>
      <c r="S182" s="12" t="s">
        <v>422</v>
      </c>
      <c r="T182" s="12" t="s">
        <v>278</v>
      </c>
      <c r="U182" s="12">
        <v>125</v>
      </c>
      <c r="V182" s="14">
        <f t="shared" si="40"/>
        <v>-72.385057471264361</v>
      </c>
      <c r="W182" s="14">
        <f t="shared" si="41"/>
        <v>-110</v>
      </c>
      <c r="X182" s="14">
        <v>48</v>
      </c>
      <c r="Y182" s="14">
        <f t="shared" si="35"/>
        <v>53.166666666666664</v>
      </c>
      <c r="AJ182" t="str">
        <f t="shared" si="37"/>
        <v>Kirk</v>
      </c>
      <c r="AK182" t="str">
        <f t="shared" si="38"/>
        <v>C</v>
      </c>
      <c r="AL182" t="str">
        <f t="shared" si="39"/>
        <v>C. Kirk</v>
      </c>
      <c r="AN182" t="str">
        <f t="shared" si="36"/>
        <v>C. Kirk</v>
      </c>
    </row>
    <row r="183" spans="18:40">
      <c r="R183">
        <v>181</v>
      </c>
      <c r="S183" s="12" t="s">
        <v>423</v>
      </c>
      <c r="T183" s="12" t="s">
        <v>278</v>
      </c>
      <c r="U183" s="12">
        <v>125</v>
      </c>
      <c r="V183" s="14">
        <f t="shared" si="40"/>
        <v>-72.385057471264361</v>
      </c>
      <c r="W183" s="14">
        <f t="shared" si="41"/>
        <v>-110</v>
      </c>
      <c r="X183" s="14">
        <v>49</v>
      </c>
      <c r="Y183" s="14" t="e">
        <f t="shared" si="35"/>
        <v>#N/A</v>
      </c>
      <c r="AJ183" t="str">
        <f t="shared" si="37"/>
        <v>Allen</v>
      </c>
      <c r="AK183" t="str">
        <f t="shared" si="38"/>
        <v>K</v>
      </c>
      <c r="AL183" t="str">
        <f t="shared" si="39"/>
        <v>K. Allen</v>
      </c>
      <c r="AN183" t="str">
        <f t="shared" si="36"/>
        <v>K. Allen</v>
      </c>
    </row>
    <row r="184" spans="18:40">
      <c r="R184">
        <v>183</v>
      </c>
      <c r="S184" s="12" t="s">
        <v>428</v>
      </c>
      <c r="T184" s="12" t="s">
        <v>278</v>
      </c>
      <c r="U184" s="12">
        <v>123</v>
      </c>
      <c r="V184" s="14">
        <f t="shared" si="40"/>
        <v>-74.385057471264361</v>
      </c>
      <c r="W184" s="14">
        <f t="shared" si="41"/>
        <v>-112</v>
      </c>
      <c r="X184" s="14">
        <v>45</v>
      </c>
      <c r="Y184" s="14">
        <f t="shared" si="35"/>
        <v>75</v>
      </c>
      <c r="AJ184" t="str">
        <f t="shared" si="37"/>
        <v>Wilson</v>
      </c>
      <c r="AK184" t="str">
        <f t="shared" si="38"/>
        <v>M</v>
      </c>
      <c r="AL184" t="str">
        <f t="shared" si="39"/>
        <v>M. Wilson</v>
      </c>
      <c r="AN184" t="str">
        <f t="shared" si="36"/>
        <v>M. Wilson</v>
      </c>
    </row>
    <row r="185" spans="18:40">
      <c r="R185">
        <v>184</v>
      </c>
      <c r="S185" s="12" t="s">
        <v>434</v>
      </c>
      <c r="T185" s="12" t="s">
        <v>278</v>
      </c>
      <c r="U185" s="12">
        <v>118</v>
      </c>
      <c r="V185" s="14">
        <f t="shared" si="40"/>
        <v>-79.385057471264361</v>
      </c>
      <c r="W185" s="14">
        <f t="shared" si="41"/>
        <v>-117</v>
      </c>
      <c r="X185" s="14">
        <v>40</v>
      </c>
      <c r="Y185" s="14">
        <f t="shared" si="35"/>
        <v>70</v>
      </c>
      <c r="AJ185" t="str">
        <f t="shared" si="37"/>
        <v>Slayton</v>
      </c>
      <c r="AK185" t="str">
        <f t="shared" si="38"/>
        <v>D</v>
      </c>
      <c r="AL185" t="str">
        <f t="shared" si="39"/>
        <v>D. Slayton</v>
      </c>
      <c r="AN185" t="str">
        <f t="shared" si="36"/>
        <v>D. Slayton</v>
      </c>
    </row>
    <row r="186" spans="18:40">
      <c r="R186">
        <v>185</v>
      </c>
      <c r="S186" t="s">
        <v>371</v>
      </c>
      <c r="T186" t="s">
        <v>272</v>
      </c>
      <c r="U186">
        <v>171</v>
      </c>
      <c r="V186" s="14">
        <f t="shared" si="40"/>
        <v>-42.581081081081095</v>
      </c>
      <c r="W186" s="14">
        <f t="shared" si="41"/>
        <v>-120</v>
      </c>
      <c r="X186" s="14">
        <v>225.8</v>
      </c>
      <c r="Y186" s="14">
        <f t="shared" si="35"/>
        <v>25.666666670000001</v>
      </c>
      <c r="AJ186" t="str">
        <f t="shared" si="37"/>
        <v>Richardson</v>
      </c>
      <c r="AK186" t="str">
        <f t="shared" si="38"/>
        <v>A</v>
      </c>
      <c r="AL186" t="str">
        <f t="shared" si="39"/>
        <v>A. Richardson</v>
      </c>
      <c r="AN186" t="str">
        <f t="shared" si="36"/>
        <v>A. Richardson</v>
      </c>
    </row>
    <row r="187" spans="18:40">
      <c r="R187">
        <v>186</v>
      </c>
      <c r="S187" t="s">
        <v>438</v>
      </c>
      <c r="T187" t="s">
        <v>278</v>
      </c>
      <c r="U187">
        <v>114</v>
      </c>
      <c r="V187" s="14">
        <f t="shared" si="40"/>
        <v>-83.385057471264361</v>
      </c>
      <c r="W187" s="14">
        <f t="shared" si="41"/>
        <v>-121</v>
      </c>
      <c r="X187" s="14">
        <v>207.1</v>
      </c>
      <c r="Y187" s="14">
        <f t="shared" si="35"/>
        <v>60.75</v>
      </c>
      <c r="AJ187" t="str">
        <f t="shared" si="37"/>
        <v>Doubs</v>
      </c>
      <c r="AK187" t="str">
        <f t="shared" si="38"/>
        <v>R</v>
      </c>
      <c r="AL187" t="str">
        <f t="shared" si="39"/>
        <v>R. Doubs</v>
      </c>
      <c r="AN187" t="str">
        <f t="shared" si="36"/>
        <v>R. Doubs</v>
      </c>
    </row>
    <row r="188" spans="18:40">
      <c r="R188">
        <v>187</v>
      </c>
      <c r="S188" t="s">
        <v>442</v>
      </c>
      <c r="T188" t="s">
        <v>278</v>
      </c>
      <c r="U188">
        <v>111</v>
      </c>
      <c r="V188" s="14">
        <f t="shared" si="40"/>
        <v>-86.385057471264361</v>
      </c>
      <c r="W188" s="14">
        <f t="shared" si="41"/>
        <v>-124</v>
      </c>
      <c r="X188" s="14">
        <v>280.39999999999998</v>
      </c>
      <c r="Y188" s="14" t="e">
        <f t="shared" si="35"/>
        <v>#N/A</v>
      </c>
      <c r="AJ188" t="str">
        <f t="shared" si="37"/>
        <v>Johnson</v>
      </c>
      <c r="AK188" t="str">
        <f t="shared" si="38"/>
        <v>D</v>
      </c>
      <c r="AL188" t="str">
        <f t="shared" si="39"/>
        <v>D. Johnson</v>
      </c>
      <c r="AN188" t="str">
        <f t="shared" si="36"/>
        <v>D. Johnson</v>
      </c>
    </row>
    <row r="189" spans="18:40">
      <c r="R189">
        <v>188</v>
      </c>
      <c r="S189" t="s">
        <v>387</v>
      </c>
      <c r="T189" t="s">
        <v>272</v>
      </c>
      <c r="U189">
        <v>157</v>
      </c>
      <c r="V189" s="14">
        <f t="shared" si="40"/>
        <v>-56.581081081081095</v>
      </c>
      <c r="W189" s="14">
        <f t="shared" si="41"/>
        <v>-134</v>
      </c>
      <c r="X189" s="14">
        <v>272.39999999999998</v>
      </c>
      <c r="Y189" s="14" t="e">
        <f t="shared" si="35"/>
        <v>#N/A</v>
      </c>
      <c r="AJ189" t="str">
        <f t="shared" si="37"/>
        <v>Shough</v>
      </c>
      <c r="AK189" t="str">
        <f t="shared" si="38"/>
        <v>T</v>
      </c>
      <c r="AL189" t="str">
        <f t="shared" si="39"/>
        <v>T. Shough</v>
      </c>
      <c r="AN189" t="str">
        <f t="shared" si="36"/>
        <v>T. Shough</v>
      </c>
    </row>
    <row r="190" spans="18:40">
      <c r="R190">
        <v>189</v>
      </c>
      <c r="S190" s="12" t="s">
        <v>410</v>
      </c>
      <c r="T190" s="12" t="s">
        <v>272</v>
      </c>
      <c r="U190" s="12">
        <v>133</v>
      </c>
      <c r="V190" s="14">
        <f t="shared" si="40"/>
        <v>-80.581081081081095</v>
      </c>
      <c r="W190" s="14">
        <f t="shared" si="41"/>
        <v>-158</v>
      </c>
      <c r="X190" s="14">
        <v>278</v>
      </c>
      <c r="Y190" s="14">
        <f t="shared" si="35"/>
        <v>30</v>
      </c>
      <c r="AJ190" t="str">
        <f t="shared" si="37"/>
        <v>Flacco</v>
      </c>
      <c r="AK190" t="str">
        <f t="shared" si="38"/>
        <v>J</v>
      </c>
      <c r="AL190" t="str">
        <f t="shared" si="39"/>
        <v>J. Flacco</v>
      </c>
      <c r="AN190" t="str">
        <f t="shared" si="36"/>
        <v>J. Flacco</v>
      </c>
    </row>
    <row r="191" spans="18:40">
      <c r="R191">
        <v>190</v>
      </c>
      <c r="S191" s="12" t="s">
        <v>411</v>
      </c>
      <c r="T191" s="12" t="s">
        <v>272</v>
      </c>
      <c r="U191" s="12">
        <v>133</v>
      </c>
      <c r="V191" s="14">
        <f t="shared" si="40"/>
        <v>-80.581081081081095</v>
      </c>
      <c r="W191" s="14">
        <f t="shared" si="41"/>
        <v>-158</v>
      </c>
      <c r="X191" s="14">
        <v>278.10000000000002</v>
      </c>
      <c r="Y191" s="14">
        <f t="shared" si="35"/>
        <v>27</v>
      </c>
      <c r="AJ191" t="str">
        <f t="shared" si="37"/>
        <v>Jones</v>
      </c>
      <c r="AK191" t="str">
        <f t="shared" si="38"/>
        <v>D</v>
      </c>
      <c r="AL191" t="str">
        <f t="shared" si="39"/>
        <v>D. Jones</v>
      </c>
      <c r="AN191" t="str">
        <f t="shared" si="36"/>
        <v>D. Jones</v>
      </c>
    </row>
  </sheetData>
  <autoFilter ref="T1:T191" xr:uid="{F89177F4-C97D-974B-AFDC-4275B56512FF}"/>
  <sortState xmlns:xlrd2="http://schemas.microsoft.com/office/spreadsheetml/2017/richdata2" ref="R2:X192">
    <sortCondition descending="1" ref="W1:W192"/>
  </sortState>
  <conditionalFormatting sqref="T1:T1048576">
    <cfRule type="containsText" dxfId="7" priority="3" operator="containsText" text="QB">
      <formula>NOT(ISERROR(SEARCH("QB",T1)))</formula>
    </cfRule>
    <cfRule type="containsText" dxfId="6" priority="4" operator="containsText" text="TE">
      <formula>NOT(ISERROR(SEARCH("TE",T1)))</formula>
    </cfRule>
    <cfRule type="containsText" dxfId="5" priority="5" operator="containsText" text="WR">
      <formula>NOT(ISERROR(SEARCH("WR",T1)))</formula>
    </cfRule>
    <cfRule type="containsText" dxfId="4" priority="6" operator="containsText" text="RB">
      <formula>NOT(ISERROR(SEARCH("RB",T1)))</formula>
    </cfRule>
  </conditionalFormatting>
  <conditionalFormatting sqref="W1:W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X2:X149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B8A0809D5E9D48AB1F0763E83703E0" ma:contentTypeVersion="6" ma:contentTypeDescription="Create a new document." ma:contentTypeScope="" ma:versionID="c55eb88810bf0fd0b2be32b3d41a7338">
  <xsd:schema xmlns:xsd="http://www.w3.org/2001/XMLSchema" xmlns:xs="http://www.w3.org/2001/XMLSchema" xmlns:p="http://schemas.microsoft.com/office/2006/metadata/properties" xmlns:ns3="61e8ac57-1fd3-409a-ae4c-9a5872277f51" targetNamespace="http://schemas.microsoft.com/office/2006/metadata/properties" ma:root="true" ma:fieldsID="c8e27eccbbb7973d2d23f7f1dead471d" ns3:_="">
    <xsd:import namespace="61e8ac57-1fd3-409a-ae4c-9a5872277f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8ac57-1fd3-409a-ae4c-9a5872277f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O Y F A A B Q S w M E F A A A C A g A I o w M W 9 1 s V 2 m l A A A A 9 g A A A B I A A A B D b 2 5 m a W c v U G F j a 2 F n Z S 5 4 b W y F j 7 E O g j A Y h F + F d K c t K M G Q n z K 4 S m J C N K 5 N q d A I x d B i e T c H H 8 l X E K O o m + P d f Z f c 3 a 8 3 y M a 2 8 S 6 y N 6 r T K Q o w R Z 7 U o i u V r l I 0 2 K O / Q h m D L R c n X k l v g r V J R q N S V F t 7 T g h x z m G 3 w F 1 f k Z D S g B z y T S F q 2 X J f a W O 5 F h J 9 W u X / F m K w f 4 1 h I Q 6 W E Y 7 i G F M g s w m 5 0 l 8 g n P Y + 0 x 8 T 1 k N j h 1 4 y q f 1 d A W S W Q N 4 f 2 A N Q S w M E F A A A C A g A I o w M W 8 E O i T U z A w A A 6 Q 4 A A B M A A A B G b 3 J t d W x h c y 9 T Z W N 0 a W 9 u M S 5 t 7 V Z h a 9 s w E P 1 u y H 8 Q 2 p c E T L J k a w c r + d C k N S s d W V q 3 K y M p R X H U x o s t F U k u K a H / f S f Z j u 3 Y a b I W V i g r g Z I 7 S / f e 8 9 2 9 S O o p n z P k x v / b B z W r Z s k Z E X S K z n s S d V F A V c 1 C 8 O f y S H g U I s c L j w b N K y 7 m E 8 7 n d c c P a L P P m a J M y T r u f x 1 f S i r k + J Q + + G w 8 9 D 0 V C S r H n Y + d P e Q 4 P X Q k y K 1 C 5 4 T N f X Y n m 4 t A L n D D R i w K A h s p E d G G H R e E + j f u j F I F N e P i y 9 G J o m E X Q w b b p z 6 b d r F 5 A F 8 / j Y 6 I I t f J y Q + 4 P y P s D j h c P N 5 T D O c v y A R Q X g j C 5 C 0 X Y Z 8 H U c h 0 U t Z X Z e z l E s e J N g Y k k E S K L t S T j d J 4 Z 0 P 8 0 4 b 4 5 w 3 x v U L 8 q b G C P R Q 8 5 A p w f 6 N k C i J m 0 J N M E q + v M b T R K H n g M A h c j w R E y K 7 W 8 r p R K U l 7 i y Y V S L Q 6 D m G K y E f I y R K z o e O U Y g P n e 9 P j Y S n + i 8 w 4 L 0 V N Y 7 j Q e 3 O 5 S Z / D 6 R Q g n b A p X W Q M I G g i M Y H 6 O l M b 4 f i A j d r m c 8 L U / u e m T m Y X n 1 M u g C Y c i m / J K Z + k k n i 9 C M J e r i 5 f U y c R J K f B i n a B a Y 7 d J b v 3 H 4 z o P 9 S M i j K U 5 A G T z f C U s W s 1 Y 1 g g L D 5 U S v i T S O k 2 w T 9 J E F H c q F k + 2 1 Y 2 v w t M / c 4 z 6 6 A f C Q E L Y L U V G s v R g I S 0 i + O T e k K T H f G i I Y 2 r 5 X o Q V T b h s T s c V H X h T t 3 a 7 7 k 7 d O q r u v G f N 2 M q U 6 p M I k b a n D H l h O X b d G K O N Y O G q e S s E 1 m V T e B 0 d 6 z 4 a 3 / B 5 h U W i s Z 9 F C d i A F q M g D x S g e H V 5 s d i H U 9 h H I 4 T a 7 R 2 9 s W W c c W W c c U r K t V N u 3 X E v S j U 2 V b 6 t h z O 1 Y Q E g X 5 t v 8 G S k R u F I V D U 5 t n a 4 K C o v v + l U W m j l q Y x I A / + H T E m b 7 Z + 3 k n h K w Y q o I E 2 U / 1 t z U 6 t / J h 6 R g g z C l v t o 1 A V x H 4 z Z 7 U K t j r b 2 V b z Z K v c F W 5 I / N X K V o G / Z R W U c D y 7 D q z i L v B 2 3 A V + c u G L l k G q W D Z j 3 M x Y q f i 2 B e D t v A B g 5 J 4 t m Z + 7 s 9 6 7 m b u z 3 v + 5 e + 9 z 5 w a U 3 o O z l H 8 c p h O 4 + k m Y H 7 7 U e S o q F 5 2 w c t x K J v j q m S 6 i 0 Q x T d 6 1 2 9 C o S q L 2 L o R e B G T J / Y 9 / p K i n X P v g D U E s D B B Q A A A g I A C K M D F s P y u m r p A A A A O k A A A A T A A A A W 0 N v b n R l b n R f V H l w Z X N d L n h t b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B A h Q D F A A A C A g A I o w M W 9 1 s V 2 m l A A A A 9 g A A A B I A A A A A A A A A A A A A A K S B A A A A A E N v b m Z p Z y 9 Q Y W N r Y W d l L n h t b F B L A Q I U A x Q A A A g I A C K M D F v B D o k 1 M w M A A O k O A A A T A A A A A A A A A A A A A A C k g d U A A A B G b 3 J t d W x h c y 9 T Z W N 0 a W 9 u M S 5 t U E s B A h Q D F A A A C A g A I o w M W w / K 6 a u k A A A A 6 Q A A A B M A A A A A A A A A A A A A A K S B O Q Q A A F t D b 2 5 0 Z W 5 0 X 1 R 5 c G V z X S 5 4 b W x Q S w U G A A A A A A M A A w D C A A A A D g U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S 0 A A A A A A A D f L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k l z V H l w Z U R l d G V j d G l v b k V u Y W J s Z W Q i I F Z h b H V l P S J z V H J 1 Z S I g L z 4 8 L 1 N 0 Y W J s Z U V u d H J p Z X M + P C 9 J d G V t P j x J d G V t P j x J d G V t T G 9 j Y X R p b 2 4 + P E l 0 Z W 1 U e X B l P k Z v c m 1 1 b G E 8 L 0 l 0 Z W 1 U e X B l P j x J d G V t U G F 0 a D 5 T Z W N 0 a W 9 u M S 9 S Q n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Z D A 3 N G E 1 N i 1 k N D N i L T Q 1 Y T I t O D R m Y y 1 i N D V l M z c 1 Z j Y 1 N T k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S Q n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U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I 4 V D I z O j A 2 O j M 4 L j M 2 O D E y M z N a I i A v P j x F b n R y e S B U e X B l P S J G a W x s Q 2 9 s d W 1 u V H l w Z X M i I F Z h b H V l P S J z Q X d Z R y I g L z 4 8 R W 5 0 c n k g V H l w Z T 0 i R m l s b E N v b H V t b k 5 h b W V z I i B W Y W x 1 Z T 0 i c 1 s m c X V v d D t J b m R l e C Z x d W 9 0 O y w m c X V v d D t B d H R y a W J 1 d G U m c X V v d D s s J n F 1 b 3 Q 7 V m F s d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Q n M v Q X V 0 b 1 J l b W 9 2 Z W R D b 2 x 1 b W 5 z M S 5 7 S W 5 k Z X g s M H 0 m c X V v d D s s J n F 1 b 3 Q 7 U 2 V j d G l v b j E v U k J z L 0 F 1 d G 9 S Z W 1 v d m V k Q 2 9 s d W 1 u c z E u e 0 F 0 d H J p Y n V 0 Z S w x f S Z x d W 9 0 O y w m c X V v d D t T Z W N 0 a W 9 u M S 9 S Q n M v Q X V 0 b 1 J l b W 9 2 Z W R D b 2 x 1 b W 5 z M S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U k J z L 0 F 1 d G 9 S Z W 1 v d m V k Q 2 9 s d W 1 u c z E u e 0 l u Z G V 4 L D B 9 J n F 1 b 3 Q 7 L C Z x d W 9 0 O 1 N l Y 3 R p b 2 4 x L 1 J C c y 9 B d X R v U m V t b 3 Z l Z E N v b H V t b n M x L n t B d H R y a W J 1 d G U s M X 0 m c X V v d D s s J n F 1 b 3 Q 7 U 2 V j d G l v b j E v U k J z L 0 F 1 d G 9 S Z W 1 v d m V k Q 2 9 s d W 1 u c z E u e 1 Z h b H V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Q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J z L 1 J C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C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C c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Q n M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J z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Q n M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C c y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z M z A 4 M z N m M i 0 y M W I 3 L T R m M z Q t Y T k z N C 1 i N m R i N m Y 2 O D E 1 Z j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x l M l 8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w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O V Q w M z o x O D o x O S 4 1 M j E x M D g 0 W i I g L z 4 8 R W 5 0 c n k g V H l w Z T 0 i R m l s b E N v b H V t b l R 5 c G V z I i B W Y W x 1 Z T 0 i c 0 F 3 W U c i I C 8 + P E V u d H J 5 I F R 5 c G U 9 I k Z p b G x D b 2 x 1 b W 5 O Y W 1 l c y I g V m F s d W U 9 I n N b J n F 1 b 3 Q 7 U m F u a y Z x d W 9 0 O y w m c X V v d D t T b 3 V y Y 2 U m c X V v d D s s J n F 1 b 3 Q 7 U G x h e W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y L 0 F 1 d G 9 S Z W 1 v d m V k Q 2 9 s d W 1 u c z E u e 1 J h b m s s M H 0 m c X V v d D s s J n F 1 b 3 Q 7 U 2 V j d G l v b j E v V G F i b G U y L 0 F 1 d G 9 S Z W 1 v d m V k Q 2 9 s d W 1 u c z E u e 1 N v d X J j Z S w x f S Z x d W 9 0 O y w m c X V v d D t T Z W N 0 a W 9 u M S 9 U Y W J s Z T I v Q X V 0 b 1 J l b W 9 2 Z W R D b 2 x 1 b W 5 z M S 5 7 U G x h e W V y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i 9 B d X R v U m V t b 3 Z l Z E N v b H V t b n M x L n t S Y W 5 r L D B 9 J n F 1 b 3 Q 7 L C Z x d W 9 0 O 1 N l Y 3 R p b 2 4 x L 1 R h Y m x l M i 9 B d X R v U m V t b 3 Z l Z E N v b H V t b n M x L n t T b 3 V y Y 2 U s M X 0 m c X V v d D s s J n F 1 b 3 Q 7 U 2 V j d G l v b j E v V G F i b G U y L 0 F 1 d G 9 S Z W 1 v d m V k Q 2 9 s d W 1 u c z E u e 1 B s Y X l l c i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i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I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z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N j J k N D V l Y m M t O T k 4 O C 0 0 O W M w L W F l M T Y t M m E 4 M T V i N z c 4 N 2 Z j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F c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T J U M j I 6 N D M 6 N T Q u N z A 2 O T Q 4 M F o i I C 8 + P E V u d H J 5 I F R 5 c G U 9 I k Z p b G x D b 2 x 1 b W 5 U e X B l c y I g V m F s d W U 9 I n N B d 1 l H I i A v P j x F b n R y e S B U e X B l P S J G a W x s Q 2 9 s d W 1 u T m F t Z X M i I F Z h b H V l P S J z W y Z x d W 9 0 O 0 l u Z G V 4 J n F 1 b 3 Q 7 L C Z x d W 9 0 O 0 F 0 d H J p Y n V 0 Z S Z x d W 9 0 O y w m c X V v d D t W Y W x 1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c y 9 B d X R v U m V t b 3 Z l Z E N v b H V t b n M x L n t J b m R l e C w w f S Z x d W 9 0 O y w m c X V v d D t T Z W N 0 a W 9 u M S 9 U R X M v Q X V 0 b 1 J l b W 9 2 Z W R D b 2 x 1 b W 5 z M S 5 7 Q X R 0 c m l i d X R l L D F 9 J n F 1 b 3 Q 7 L C Z x d W 9 0 O 1 N l Y 3 R p b 2 4 x L 1 R F c y 9 B d X R v U m V t b 3 Z l Z E N v b H V t b n M x L n t W Y W x 1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X M v Q X V 0 b 1 J l b W 9 2 Z W R D b 2 x 1 b W 5 z M S 5 7 S W 5 k Z X g s M H 0 m c X V v d D s s J n F 1 b 3 Q 7 U 2 V j d G l v b j E v V E V z L 0 F 1 d G 9 S Z W 1 v d m V k Q 2 9 s d W 1 u c z E u e 0 F 0 d H J p Y n V 0 Z S w x f S Z x d W 9 0 O y w m c X V v d D t T Z W N 0 a W 9 u M S 9 U R X M v Q X V 0 b 1 J l b W 9 2 Z W R D b 2 x 1 b W 5 z M S 5 7 V m F s d W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F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X M v T m F 2 a W d h d G l v b i U y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X M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X M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z L 0 F k Z G V k J T I w a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X M v U m V v c m R l c m V k J T I w Y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c y 9 V b n B p d m 9 0 Z W Q l M j B v d G h l c i U y M G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Q n M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l Y z Q x Z T R m N i 1 h N D R j L T Q y M 2 Y t O W Z k N C 1 j Z T M 2 Z j U 4 Y m E x Y z k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U J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x M 1 Q w M D o z M z o w N S 4 x O T g 0 M D c w W i I g L z 4 8 R W 5 0 c n k g V H l w Z T 0 i R m l s b E N v b H V t b l R 5 c G V z I i B W Y W x 1 Z T 0 i c 0 F 3 W U c i I C 8 + P E V u d H J 5 I F R 5 c G U 9 I k Z p b G x D b 2 x 1 b W 5 O Y W 1 l c y I g V m F s d W U 9 I n N b J n F 1 b 3 Q 7 U m F u a y Z x d W 9 0 O y w m c X V v d D t T b 3 V y Y 2 U m c X V v d D s s J n F 1 b 3 Q 7 U G x h e W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U J z L 0 F 1 d G 9 S Z W 1 v d m V k Q 2 9 s d W 1 u c z E u e 1 J h b m s s M H 0 m c X V v d D s s J n F 1 b 3 Q 7 U 2 V j d G l v b j E v U U J z L 0 F 1 d G 9 S Z W 1 v d m V k Q 2 9 s d W 1 u c z E u e 1 N v d X J j Z S w x f S Z x d W 9 0 O y w m c X V v d D t T Z W N 0 a W 9 u M S 9 R Q n M v Q X V 0 b 1 J l b W 9 2 Z W R D b 2 x 1 b W 5 z M S 5 7 U G x h e W V y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F C c y 9 B d X R v U m V t b 3 Z l Z E N v b H V t b n M x L n t S Y W 5 r L D B 9 J n F 1 b 3 Q 7 L C Z x d W 9 0 O 1 N l Y 3 R p b 2 4 x L 1 F C c y 9 B d X R v U m V t b 3 Z l Z E N v b H V t b n M x L n t T b 3 V y Y 2 U s M X 0 m c X V v d D s s J n F 1 b 3 Q 7 U 2 V j d G l v b j E v U U J z L 0 F 1 d G 9 S Z W 1 v d m V k Q 2 9 s d W 1 u c z E u e 1 B s Y X l l c i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U J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C c y 9 O Y X Z p Z 2 F 0 a W 9 u J T I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C c y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C c y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Q n M v Q W R k Z W Q l M j B p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C c y 9 S Z W 9 y Z G V y Z W Q l M j B j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U J z L 1 J l b m F t Z W Q l M j B j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U J z L 1 V u c G l 2 b 3 R l Z C U y M G 9 0 a G V y J T I w Y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C c y 9 S Z W 5 h b W V k J T I w Y 2 9 s d W 1 u c y U y M D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B k A A A A K l 0 Q O 7 5 o y A X 5 r A d W 8 n y q Z X C m 1 m g i D 6 s Z m t W L N 7 R 7 o u T V 4 c k + B y i q c N K 0 H a L g + i + n Y 2 u h m p 8 4 B G z w m r U Y m u s i s C I N i e 0 A / L R 5 J U q I v l m c H u A 8 w F 4 2 b N v S b W J R o 5 R N E E S 3 p J u Z X w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1e8ac57-1fd3-409a-ae4c-9a5872277f5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6DC945-0C9D-4519-89A9-70DE087012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e8ac57-1fd3-409a-ae4c-9a5872277f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CD4B5C-9A24-47B1-8253-78C1AA59E21E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45F1D66-06D2-4429-9AE8-7135F61591F6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1e8ac57-1fd3-409a-ae4c-9a5872277f51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32D3E37-6314-4F1D-8A06-A81EBC2EC4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RB Final Rankings</vt:lpstr>
      <vt:lpstr>RBs</vt:lpstr>
      <vt:lpstr>WR Final Rankings</vt:lpstr>
      <vt:lpstr>WRs</vt:lpstr>
      <vt:lpstr>TE Final Rankings</vt:lpstr>
      <vt:lpstr>TEs</vt:lpstr>
      <vt:lpstr>QB Final Rankings</vt:lpstr>
      <vt:lpstr>QBs</vt:lpstr>
      <vt:lpstr>Draft Sheet</vt:lpstr>
      <vt:lpstr>Draft 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West</dc:creator>
  <cp:lastModifiedBy>Kevin West</cp:lastModifiedBy>
  <dcterms:created xsi:type="dcterms:W3CDTF">2025-07-28T21:56:36Z</dcterms:created>
  <dcterms:modified xsi:type="dcterms:W3CDTF">2025-08-18T22:23:38Z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0x010100B6B8A0809D5E9D48AB1F0763E83703E0</vt:lpwstr>
  </property>
</Properties>
</file>